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servidor\Articulo 28\XXIII. El análisis mensual del ejercicio presupuestal\2018\"/>
    </mc:Choice>
  </mc:AlternateContent>
  <bookViews>
    <workbookView xWindow="0" yWindow="0" windowWidth="13695" windowHeight="9405"/>
  </bookViews>
  <sheets>
    <sheet name="XXIII" sheetId="18" r:id="rId1"/>
  </sheets>
  <externalReferences>
    <externalReference r:id="rId2"/>
  </externalReferences>
  <definedNames>
    <definedName name="hidden1">[1]hidden1!$A$1:$A$10</definedName>
    <definedName name="hidden2">[1]hidden2!$A$1:$A$2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104" i="18" l="1"/>
  <c r="W104" i="18"/>
  <c r="U104" i="18"/>
  <c r="S104" i="18"/>
  <c r="Q104" i="18"/>
  <c r="O104" i="18"/>
  <c r="M104" i="18"/>
  <c r="H104" i="18"/>
  <c r="AH99" i="18"/>
  <c r="AG99" i="18"/>
  <c r="AG104" i="18" s="1"/>
  <c r="AF99" i="18"/>
  <c r="AE99" i="18"/>
  <c r="AE104" i="18" s="1"/>
  <c r="AD99" i="18"/>
  <c r="AC99" i="18"/>
  <c r="AC104" i="18" s="1"/>
  <c r="AB99" i="18"/>
  <c r="AA99" i="18"/>
  <c r="AA104" i="18" s="1"/>
  <c r="Z99" i="18"/>
  <c r="X99" i="18"/>
  <c r="W99" i="18"/>
  <c r="V99" i="18"/>
  <c r="U99" i="18"/>
  <c r="T99" i="18"/>
  <c r="S99" i="18"/>
  <c r="R99" i="18"/>
  <c r="Q99" i="18"/>
  <c r="P99" i="18"/>
  <c r="O99" i="18"/>
  <c r="N99" i="18"/>
  <c r="M99" i="18"/>
  <c r="L99" i="18"/>
  <c r="H99" i="18"/>
  <c r="AH91" i="18"/>
  <c r="AG91" i="18"/>
  <c r="AF91" i="18"/>
  <c r="AE91" i="18"/>
  <c r="AD91" i="18"/>
  <c r="AC91" i="18"/>
  <c r="AB91" i="18"/>
  <c r="AA91" i="18"/>
  <c r="Z91" i="18"/>
  <c r="Y91" i="18"/>
  <c r="X91" i="18"/>
  <c r="W91" i="18"/>
  <c r="V91" i="18"/>
  <c r="U91" i="18"/>
  <c r="T91" i="18"/>
  <c r="S91" i="18"/>
  <c r="R91" i="18"/>
  <c r="Q91" i="18"/>
  <c r="P91" i="18"/>
  <c r="O91" i="18"/>
  <c r="N91" i="18"/>
  <c r="M91" i="18"/>
  <c r="L91" i="18"/>
  <c r="H91" i="18"/>
  <c r="AH73" i="18"/>
  <c r="AG73" i="18"/>
  <c r="AF73" i="18"/>
  <c r="AE73" i="18"/>
  <c r="AD73" i="18"/>
  <c r="AC73" i="18"/>
  <c r="AB73" i="18"/>
  <c r="AA73" i="18"/>
  <c r="Z73" i="18"/>
  <c r="Y73" i="18"/>
  <c r="X73" i="18"/>
  <c r="W73" i="18"/>
  <c r="V73" i="18"/>
  <c r="U73" i="18"/>
  <c r="T73" i="18"/>
  <c r="S73" i="18"/>
  <c r="R73" i="18"/>
  <c r="Q73" i="18"/>
  <c r="P73" i="18"/>
  <c r="O73" i="18"/>
  <c r="N73" i="18"/>
  <c r="M73" i="18"/>
  <c r="L73" i="18"/>
  <c r="H73" i="18"/>
  <c r="AH67" i="18"/>
  <c r="AG67" i="18"/>
  <c r="AF67" i="18"/>
  <c r="AE67" i="18"/>
  <c r="AD67" i="18"/>
  <c r="AC67" i="18"/>
  <c r="AB67" i="18"/>
  <c r="AA67" i="18"/>
  <c r="Z67" i="18"/>
  <c r="Y67" i="18"/>
  <c r="X67" i="18"/>
  <c r="W67" i="18"/>
  <c r="V67" i="18"/>
  <c r="U67" i="18"/>
  <c r="T67" i="18"/>
  <c r="S67" i="18"/>
  <c r="R67" i="18"/>
  <c r="Q67" i="18"/>
  <c r="P67" i="18"/>
  <c r="O67" i="18"/>
  <c r="N67" i="18"/>
  <c r="M67" i="18"/>
  <c r="L67" i="18"/>
  <c r="H67" i="18"/>
  <c r="AH46" i="18"/>
  <c r="AG46" i="18"/>
  <c r="AF46" i="18"/>
  <c r="AE46" i="18"/>
  <c r="AD46" i="18"/>
  <c r="AC46" i="18"/>
  <c r="AB46" i="18"/>
  <c r="AA46" i="18"/>
  <c r="Z46" i="18"/>
  <c r="Y46" i="18"/>
  <c r="X46" i="18"/>
  <c r="W46" i="18"/>
  <c r="V46" i="18"/>
  <c r="U46" i="18"/>
  <c r="T46" i="18"/>
  <c r="S46" i="18"/>
  <c r="R46" i="18"/>
  <c r="Q46" i="18"/>
  <c r="P46" i="18"/>
  <c r="O46" i="18"/>
  <c r="N46" i="18"/>
  <c r="M46" i="18"/>
  <c r="L46" i="18"/>
  <c r="H46" i="18"/>
  <c r="AH23" i="18"/>
  <c r="AG23" i="18"/>
  <c r="AF23" i="18"/>
  <c r="AE23" i="18"/>
  <c r="AD23" i="18"/>
  <c r="AC23" i="18"/>
  <c r="AB23" i="18"/>
  <c r="AA23" i="18"/>
  <c r="Z23" i="18"/>
  <c r="Y23" i="18"/>
  <c r="X23" i="18"/>
  <c r="W23" i="18"/>
  <c r="V23" i="18"/>
  <c r="U23" i="18"/>
  <c r="T23" i="18"/>
  <c r="S23" i="18"/>
  <c r="R23" i="18"/>
  <c r="Q23" i="18"/>
  <c r="P23" i="18"/>
  <c r="O23" i="18"/>
  <c r="N23" i="18"/>
  <c r="M23" i="18"/>
  <c r="L23" i="18"/>
  <c r="H23" i="18"/>
  <c r="AH9" i="18"/>
  <c r="AH104" i="18" s="1"/>
  <c r="AG9" i="18"/>
  <c r="AF9" i="18"/>
  <c r="AF104" i="18" s="1"/>
  <c r="AE9" i="18"/>
  <c r="AD9" i="18"/>
  <c r="AD104" i="18" s="1"/>
  <c r="AC9" i="18"/>
  <c r="AB9" i="18"/>
  <c r="AB104" i="18" s="1"/>
  <c r="AA9" i="18"/>
  <c r="Z9" i="18"/>
  <c r="Z104" i="18" s="1"/>
  <c r="Y9" i="18"/>
  <c r="X9" i="18"/>
  <c r="X104" i="18" s="1"/>
  <c r="W9" i="18"/>
  <c r="V9" i="18"/>
  <c r="V104" i="18" s="1"/>
  <c r="U9" i="18"/>
  <c r="T9" i="18"/>
  <c r="T104" i="18" s="1"/>
  <c r="S9" i="18"/>
  <c r="R9" i="18"/>
  <c r="R104" i="18" s="1"/>
  <c r="Q9" i="18"/>
  <c r="P9" i="18"/>
  <c r="P104" i="18" s="1"/>
  <c r="O9" i="18"/>
  <c r="N9" i="18"/>
  <c r="N104" i="18" s="1"/>
  <c r="M9" i="18"/>
  <c r="L9" i="18"/>
  <c r="L104" i="18" s="1"/>
  <c r="H9" i="18"/>
</calcChain>
</file>

<file path=xl/sharedStrings.xml><?xml version="1.0" encoding="utf-8"?>
<sst xmlns="http://schemas.openxmlformats.org/spreadsheetml/2006/main" count="85" uniqueCount="63">
  <si>
    <t>Concepto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</si>
  <si>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</si>
  <si>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</si>
  <si>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</si>
  <si>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</si>
  <si>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</si>
  <si>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</si>
  <si>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</si>
  <si>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</si>
  <si>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</si>
  <si>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</si>
  <si>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</si>
  <si>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</si>
  <si>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Aprobado</t>
  </si>
  <si>
    <t>Ejercido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</si>
  <si>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</si>
  <si>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</si>
  <si>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</si>
  <si>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</si>
  <si>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</si>
  <si>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</si>
  <si>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</si>
  <si>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</si>
  <si>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</si>
  <si>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</si>
  <si>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</si>
  <si>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</si>
  <si>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</si>
  <si>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</si>
  <si>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</si>
  <si>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</si>
  <si>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</si>
  <si>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</si>
  <si>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BASICOS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</si>
  <si>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</si>
  <si>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</si>
  <si>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</si>
  <si>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</si>
  <si>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</si>
  <si>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</si>
  <si>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</si>
  <si>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</si>
  <si>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</si>
  <si>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SUBSIDIOS Y SUBVENCIONES</t>
  </si>
  <si>
    <t>AYUDAS SOCIALES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</si>
  <si>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</si>
  <si>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</si>
  <si>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</si>
  <si>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</si>
  <si>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</si>
  <si>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</si>
  <si>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</si>
  <si>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</si>
  <si>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</si>
  <si>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</si>
  <si>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</si>
  <si>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</si>
  <si>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</si>
  <si>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</si>
  <si>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PROVISIONES PARA CONTINGENCIAS Y OTRAS EROGACIONES ESPECIALES</t>
  </si>
  <si>
    <t>Total</t>
  </si>
  <si>
    <t>Análisis mensual del ejercicio presupuestal de los Egresos 2018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</si>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</sst>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$-80A]#,##0.00"/>
    <numFmt numFmtId="165" formatCode="dd\-mmm\-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6"/>
      <color indexed="8"/>
      <name val="Arial"/>
      <family val="2"/>
    </font>
    <font>
      <sz val="6"/>
      <color indexed="8"/>
      <name val="Arial"/>
      <family val="2"/>
    </font>
    <font>
      <b/>
      <sz val="7"/>
      <color indexed="8"/>
      <name val="Arial"/>
      <family val="2"/>
    </font>
    <font>
      <b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4" fontId="7" fillId="0" borderId="8" xfId="0" applyNumberFormat="1" applyFont="1" applyBorder="1" applyAlignment="1">
      <alignment vertical="top" wrapText="1"/>
    </xf>
    <xf numFmtId="4" fontId="7" fillId="0" borderId="7" xfId="0" applyNumberFormat="1" applyFont="1" applyBorder="1" applyAlignment="1">
      <alignment vertical="top" wrapText="1"/>
    </xf>
    <xf numFmtId="43" fontId="0" fillId="0" borderId="9" xfId="1" applyFont="1" applyBorder="1" applyAlignment="1">
      <alignment vertical="top"/>
    </xf>
    <xf numFmtId="164" fontId="6" fillId="0" borderId="8" xfId="0" applyNumberFormat="1" applyFont="1" applyBorder="1" applyAlignment="1">
      <alignment vertical="top" wrapText="1"/>
    </xf>
    <xf numFmtId="164" fontId="6" fillId="0" borderId="7" xfId="0" applyNumberFormat="1" applyFont="1" applyBorder="1" applyAlignment="1">
      <alignment vertical="top" wrapText="1"/>
    </xf>
    <xf numFmtId="0" fontId="0" fillId="0" borderId="11" xfId="0" applyBorder="1" applyAlignment="1">
      <alignment vertical="top"/>
    </xf>
    <xf numFmtId="164" fontId="8" fillId="0" borderId="10" xfId="0" applyNumberFormat="1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164" fontId="6" fillId="0" borderId="6" xfId="0" applyNumberFormat="1" applyFont="1" applyBorder="1" applyAlignment="1">
      <alignment vertical="top" wrapText="1"/>
    </xf>
    <xf numFmtId="164" fontId="6" fillId="0" borderId="4" xfId="0" applyNumberFormat="1" applyFont="1" applyBorder="1" applyAlignment="1">
      <alignment vertical="top" wrapText="1"/>
    </xf>
    <xf numFmtId="4" fontId="7" fillId="0" borderId="9" xfId="0" applyNumberFormat="1" applyFont="1" applyBorder="1" applyAlignment="1">
      <alignment vertical="top" wrapText="1"/>
    </xf>
    <xf numFmtId="4" fontId="7" fillId="0" borderId="9" xfId="0" applyNumberFormat="1" applyFont="1" applyFill="1" applyBorder="1" applyAlignment="1">
      <alignment vertical="top" wrapText="1"/>
    </xf>
    <xf numFmtId="43" fontId="7" fillId="0" borderId="9" xfId="1" applyFont="1" applyBorder="1" applyAlignment="1">
      <alignment vertical="top"/>
    </xf>
    <xf numFmtId="0" fontId="7" fillId="0" borderId="9" xfId="0" applyFont="1" applyBorder="1" applyAlignment="1">
      <alignment vertical="top"/>
    </xf>
    <xf numFmtId="164" fontId="8" fillId="0" borderId="11" xfId="0" applyNumberFormat="1" applyFont="1" applyBorder="1" applyAlignment="1">
      <alignment vertical="top" wrapText="1"/>
    </xf>
    <xf numFmtId="0" fontId="9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/>
    </xf>
    <xf numFmtId="44" fontId="0" fillId="0" borderId="0" xfId="2" applyFont="1" applyAlignment="1">
      <alignment vertical="top"/>
    </xf>
    <xf numFmtId="44" fontId="3" fillId="0" borderId="0" xfId="2" applyFont="1" applyAlignment="1">
      <alignment vertical="top" wrapText="1"/>
    </xf>
    <xf numFmtId="44" fontId="9" fillId="0" borderId="0" xfId="2" applyFont="1" applyAlignment="1">
      <alignment horizontal="center" vertical="center" wrapText="1" readingOrder="1"/>
    </xf>
    <xf numFmtId="44" fontId="6" fillId="0" borderId="4" xfId="2" applyFont="1" applyBorder="1" applyAlignment="1">
      <alignment vertical="top" wrapText="1"/>
    </xf>
    <xf numFmtId="44" fontId="6" fillId="0" borderId="6" xfId="2" applyFont="1" applyBorder="1" applyAlignment="1">
      <alignment vertical="top" wrapText="1"/>
    </xf>
    <xf numFmtId="44" fontId="0" fillId="0" borderId="9" xfId="2" applyFont="1" applyBorder="1" applyAlignment="1">
      <alignment vertical="top"/>
    </xf>
    <xf numFmtId="44" fontId="7" fillId="0" borderId="9" xfId="2" applyFont="1" applyBorder="1" applyAlignment="1">
      <alignment vertical="top"/>
    </xf>
    <xf numFmtId="44" fontId="6" fillId="0" borderId="7" xfId="2" applyFont="1" applyBorder="1" applyAlignment="1">
      <alignment vertical="top" wrapText="1"/>
    </xf>
    <xf numFmtId="44" fontId="6" fillId="0" borderId="8" xfId="2" applyFont="1" applyBorder="1" applyAlignment="1">
      <alignment vertical="top" wrapText="1"/>
    </xf>
    <xf numFmtId="44" fontId="7" fillId="0" borderId="9" xfId="0" applyNumberFormat="1" applyFont="1" applyBorder="1" applyAlignment="1">
      <alignment vertical="top"/>
    </xf>
    <xf numFmtId="44" fontId="8" fillId="0" borderId="11" xfId="2" applyFont="1" applyBorder="1" applyAlignment="1">
      <alignment vertical="top" wrapText="1"/>
    </xf>
    <xf numFmtId="44" fontId="0" fillId="0" borderId="8" xfId="2" applyFont="1" applyBorder="1" applyAlignment="1">
      <alignment vertical="top"/>
    </xf>
    <xf numFmtId="44" fontId="7" fillId="0" borderId="8" xfId="2" applyFont="1" applyBorder="1" applyAlignment="1">
      <alignment vertical="top"/>
    </xf>
    <xf numFmtId="164" fontId="6" fillId="0" borderId="5" xfId="0" applyNumberFormat="1" applyFont="1" applyBorder="1" applyAlignment="1">
      <alignment vertical="top" wrapText="1"/>
    </xf>
    <xf numFmtId="4" fontId="7" fillId="0" borderId="0" xfId="0" applyNumberFormat="1" applyFont="1" applyBorder="1" applyAlignment="1">
      <alignment vertical="top" wrapText="1"/>
    </xf>
    <xf numFmtId="164" fontId="6" fillId="0" borderId="0" xfId="0" applyNumberFormat="1" applyFont="1" applyBorder="1" applyAlignment="1">
      <alignment vertical="top" wrapText="1"/>
    </xf>
    <xf numFmtId="164" fontId="8" fillId="0" borderId="12" xfId="0" applyNumberFormat="1" applyFont="1" applyBorder="1" applyAlignment="1">
      <alignment vertical="top" wrapText="1"/>
    </xf>
    <xf numFmtId="44" fontId="8" fillId="0" borderId="12" xfId="2" applyFont="1" applyBorder="1" applyAlignment="1">
      <alignment vertical="top" wrapText="1"/>
    </xf>
    <xf numFmtId="0" fontId="9" fillId="0" borderId="0" xfId="0" applyFont="1" applyAlignment="1">
      <alignment horizontal="center" vertical="top" wrapText="1" readingOrder="1"/>
    </xf>
    <xf numFmtId="164" fontId="0" fillId="0" borderId="0" xfId="0" applyNumberFormat="1" applyAlignment="1">
      <alignment vertical="top"/>
    </xf>
    <xf numFmtId="0" fontId="7" fillId="0" borderId="0" xfId="0" applyFont="1" applyAlignment="1">
      <alignment horizontal="left" vertical="top" wrapText="1" readingOrder="1"/>
    </xf>
    <xf numFmtId="4" fontId="7" fillId="0" borderId="7" xfId="0" applyNumberFormat="1" applyFont="1" applyBorder="1" applyAlignment="1">
      <alignment horizontal="right" vertical="top" wrapText="1"/>
    </xf>
    <xf numFmtId="4" fontId="7" fillId="0" borderId="0" xfId="0" applyNumberFormat="1" applyFont="1" applyBorder="1" applyAlignment="1">
      <alignment horizontal="right" vertical="top" wrapText="1"/>
    </xf>
    <xf numFmtId="0" fontId="9" fillId="0" borderId="0" xfId="0" applyFont="1" applyAlignment="1">
      <alignment horizontal="center" vertical="top" wrapText="1" readingOrder="1"/>
    </xf>
    <xf numFmtId="164" fontId="8" fillId="0" borderId="10" xfId="0" applyNumberFormat="1" applyFont="1" applyBorder="1" applyAlignment="1">
      <alignment horizontal="right" vertical="top" wrapText="1"/>
    </xf>
    <xf numFmtId="164" fontId="8" fillId="0" borderId="1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4" fontId="6" fillId="0" borderId="7" xfId="0" applyNumberFormat="1" applyFont="1" applyBorder="1" applyAlignment="1">
      <alignment horizontal="right" vertical="top" wrapText="1"/>
    </xf>
    <xf numFmtId="164" fontId="6" fillId="0" borderId="0" xfId="0" applyNumberFormat="1" applyFont="1" applyBorder="1" applyAlignment="1">
      <alignment horizontal="right" vertical="top" wrapText="1"/>
    </xf>
    <xf numFmtId="44" fontId="4" fillId="0" borderId="1" xfId="2" applyFont="1" applyBorder="1" applyAlignment="1">
      <alignment horizontal="center" vertical="top" wrapText="1"/>
    </xf>
    <xf numFmtId="44" fontId="4" fillId="0" borderId="3" xfId="2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164" fontId="6" fillId="0" borderId="4" xfId="0" applyNumberFormat="1" applyFont="1" applyBorder="1" applyAlignment="1">
      <alignment horizontal="right" vertical="top" wrapText="1"/>
    </xf>
    <xf numFmtId="164" fontId="6" fillId="0" borderId="5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soreria/Desktop/ENTREGAR%20A%20TRANSP.%20ART.%2021%20AL%2026%20DE%20JUNIO%2017/FORMATO%20DE%20GASTOS%20DE%20REPRESENTACION%202017,%20EGRESOS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43785"/>
      <sheetName val="Tabla 243787"/>
      <sheetName val="Tabla 243786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Internacional</v>
          </cell>
        </row>
        <row r="2">
          <cell r="A2" t="str">
            <v>Nacional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AL110"/>
  <sheetViews>
    <sheetView tabSelected="1" workbookViewId="0">
      <selection activeCell="AQ18" sqref="AQ18"/>
    </sheetView>
  </sheetViews>
  <sheetFormatPr baseColWidth="10" defaultColWidth="6.85546875" defaultRowHeight="15" x14ac:dyDescent="0.25"/>
  <cols>
    <col min="1" max="2" width="1.140625" style="1" customWidth="1"/>
    <col min="3" max="3" width="2.28515625" style="1" customWidth="1"/>
    <col min="4" max="4" width="19.42578125" style="1" customWidth="1"/>
    <col min="5" max="5" width="1.140625" style="1" customWidth="1"/>
    <col min="6" max="6" width="17.28515625" style="1" customWidth="1"/>
    <col min="7" max="8" width="1.140625" style="1" hidden="1" customWidth="1"/>
    <col min="9" max="9" width="8" style="1" hidden="1" customWidth="1"/>
    <col min="10" max="10" width="5.7109375" style="1" hidden="1" customWidth="1"/>
    <col min="11" max="11" width="1.28515625" style="1" hidden="1" customWidth="1"/>
    <col min="12" max="12" width="12.28515625" style="1" hidden="1" customWidth="1"/>
    <col min="13" max="13" width="12.7109375" style="1" hidden="1" customWidth="1"/>
    <col min="14" max="15" width="12.85546875" style="1" hidden="1" customWidth="1"/>
    <col min="16" max="16" width="12.42578125" style="1" hidden="1" customWidth="1"/>
    <col min="17" max="17" width="14.5703125" style="1" customWidth="1"/>
    <col min="18" max="18" width="11.85546875" style="1" customWidth="1"/>
    <col min="19" max="19" width="12.7109375" style="1" customWidth="1"/>
    <col min="20" max="20" width="12.28515625" style="1" customWidth="1"/>
    <col min="21" max="21" width="12.42578125" style="1" customWidth="1"/>
    <col min="22" max="22" width="12.7109375" style="1" customWidth="1"/>
    <col min="23" max="23" width="12.7109375" style="1" hidden="1" customWidth="1"/>
    <col min="24" max="24" width="14" style="1" hidden="1" customWidth="1"/>
    <col min="25" max="25" width="15.42578125" style="1" hidden="1" customWidth="1"/>
    <col min="26" max="26" width="15" style="1" hidden="1" customWidth="1"/>
    <col min="27" max="27" width="12.7109375" style="1" hidden="1" customWidth="1"/>
    <col min="28" max="28" width="17.140625" style="1" hidden="1" customWidth="1"/>
    <col min="29" max="29" width="15.85546875" style="26" hidden="1" customWidth="1"/>
    <col min="30" max="30" width="14.7109375" style="26" hidden="1" customWidth="1"/>
    <col min="31" max="31" width="12.85546875" style="1" hidden="1" customWidth="1"/>
    <col min="32" max="32" width="13.140625" style="26" hidden="1" customWidth="1"/>
    <col min="33" max="33" width="13.28515625" style="26" hidden="1" customWidth="1"/>
    <col min="34" max="34" width="12.28515625" style="26" hidden="1" customWidth="1"/>
    <col min="35" max="35" width="0" style="1" hidden="1" customWidth="1"/>
    <col min="36" max="37" width="6.85546875" style="1"/>
    <col min="38" max="38" width="14.7109375" style="1" bestFit="1" customWidth="1"/>
    <col min="39" max="16384" width="6.85546875" style="1"/>
  </cols>
  <sheetData>
    <row r="1" spans="3:38" ht="6" customHeight="1" x14ac:dyDescent="0.25"/>
    <row r="2" spans="3:38" ht="15" customHeight="1" x14ac:dyDescent="0.25">
      <c r="D2" s="65" t="s">
        <v>61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27"/>
      <c r="AD2" s="27"/>
      <c r="AE2" s="15"/>
      <c r="AF2" s="27"/>
      <c r="AG2" s="27"/>
      <c r="AH2" s="27"/>
    </row>
    <row r="3" spans="3:38" ht="12" customHeight="1" x14ac:dyDescent="0.25"/>
    <row r="4" spans="3:38" ht="13.5" customHeight="1" x14ac:dyDescent="0.25">
      <c r="I4" s="49"/>
      <c r="J4" s="49"/>
      <c r="K4" s="49"/>
      <c r="L4" s="49"/>
    </row>
    <row r="5" spans="3:38" ht="6.75" customHeight="1" thickBot="1" x14ac:dyDescent="0.3">
      <c r="C5" s="49" t="s">
        <v>0</v>
      </c>
      <c r="D5" s="49"/>
      <c r="E5" s="49"/>
      <c r="F5" s="49"/>
      <c r="I5" s="2"/>
      <c r="J5" s="2"/>
      <c r="K5" s="2"/>
      <c r="L5" s="2"/>
      <c r="M5" s="2"/>
      <c r="N5" s="2"/>
    </row>
    <row r="6" spans="3:38" ht="12" customHeight="1" thickBot="1" x14ac:dyDescent="0.3">
      <c r="C6" s="49"/>
      <c r="D6" s="49"/>
      <c r="E6" s="49"/>
      <c r="F6" s="49"/>
      <c r="I6" s="66" t="s">
        <v>1</v>
      </c>
      <c r="J6" s="67"/>
      <c r="K6" s="67"/>
      <c r="L6" s="68"/>
      <c r="M6" s="69" t="s">
        <v>2</v>
      </c>
      <c r="N6" s="70"/>
      <c r="O6" s="66" t="s">
        <v>3</v>
      </c>
      <c r="P6" s="68"/>
      <c r="Q6" s="59" t="s">
        <v>4</v>
      </c>
      <c r="R6" s="60"/>
      <c r="S6" s="63" t="s">
        <v>5</v>
      </c>
      <c r="T6" s="64"/>
      <c r="U6" s="59" t="s">
        <v>6</v>
      </c>
      <c r="V6" s="60"/>
      <c r="W6" s="63" t="s">
        <v>7</v>
      </c>
      <c r="X6" s="64"/>
      <c r="Y6" s="59" t="s">
        <v>8</v>
      </c>
      <c r="Z6" s="60"/>
      <c r="AA6" s="59" t="s">
        <v>9</v>
      </c>
      <c r="AB6" s="60"/>
      <c r="AC6" s="57" t="s">
        <v>10</v>
      </c>
      <c r="AD6" s="58"/>
      <c r="AE6" s="59" t="s">
        <v>11</v>
      </c>
      <c r="AF6" s="60"/>
      <c r="AG6" s="57" t="s">
        <v>12</v>
      </c>
      <c r="AH6" s="58"/>
    </row>
    <row r="7" spans="3:38" ht="15" customHeight="1" x14ac:dyDescent="0.25">
      <c r="I7" s="49" t="s">
        <v>13</v>
      </c>
      <c r="J7" s="49"/>
      <c r="L7" s="44" t="s">
        <v>14</v>
      </c>
      <c r="M7" s="44" t="s">
        <v>13</v>
      </c>
      <c r="N7" s="44" t="s">
        <v>14</v>
      </c>
      <c r="O7" s="44" t="s">
        <v>13</v>
      </c>
      <c r="P7" s="44" t="s">
        <v>14</v>
      </c>
      <c r="Q7" s="44" t="s">
        <v>13</v>
      </c>
      <c r="R7" s="44" t="s">
        <v>14</v>
      </c>
      <c r="S7" s="44" t="s">
        <v>13</v>
      </c>
      <c r="T7" s="44" t="s">
        <v>14</v>
      </c>
      <c r="U7" s="44" t="s">
        <v>13</v>
      </c>
      <c r="V7" s="44" t="s">
        <v>14</v>
      </c>
      <c r="W7" s="44" t="s">
        <v>13</v>
      </c>
      <c r="X7" s="44" t="s">
        <v>14</v>
      </c>
      <c r="Y7" s="44" t="s">
        <v>13</v>
      </c>
      <c r="Z7" s="44" t="s">
        <v>14</v>
      </c>
      <c r="AA7" s="23" t="s">
        <v>13</v>
      </c>
      <c r="AB7" s="23" t="s">
        <v>14</v>
      </c>
      <c r="AC7" s="28" t="s">
        <v>13</v>
      </c>
      <c r="AD7" s="28" t="s">
        <v>14</v>
      </c>
      <c r="AE7" s="23" t="s">
        <v>13</v>
      </c>
      <c r="AF7" s="28" t="s">
        <v>14</v>
      </c>
      <c r="AG7" s="28" t="s">
        <v>13</v>
      </c>
      <c r="AH7" s="28" t="s">
        <v>14</v>
      </c>
    </row>
    <row r="8" spans="3:38" ht="6" customHeight="1" thickBot="1" x14ac:dyDescent="0.3"/>
    <row r="9" spans="3:38" ht="8.25" customHeight="1" x14ac:dyDescent="0.25">
      <c r="C9" s="54" t="s">
        <v>15</v>
      </c>
      <c r="D9" s="54"/>
      <c r="E9" s="54"/>
      <c r="F9" s="54"/>
      <c r="H9" s="61">
        <f>SUM(H11:J21)</f>
        <v>65172136</v>
      </c>
      <c r="I9" s="62"/>
      <c r="J9" s="62"/>
      <c r="K9" s="3"/>
      <c r="L9" s="16">
        <f>SUM(L11:L21)</f>
        <v>65100477.429999992</v>
      </c>
      <c r="M9" s="17">
        <f>SUM(M11:M21)</f>
        <v>65935138</v>
      </c>
      <c r="N9" s="39">
        <f>SUM(N11:N21)</f>
        <v>67626715.800000012</v>
      </c>
      <c r="O9" s="17">
        <f t="shared" ref="O9:AH9" si="0">SUM(O11:O21)</f>
        <v>90046284</v>
      </c>
      <c r="P9" s="16">
        <f t="shared" si="0"/>
        <v>88564641.659999996</v>
      </c>
      <c r="Q9" s="39">
        <f t="shared" si="0"/>
        <v>65954974</v>
      </c>
      <c r="R9" s="16">
        <f t="shared" si="0"/>
        <v>70861433.560000002</v>
      </c>
      <c r="S9" s="17">
        <f t="shared" si="0"/>
        <v>64765141</v>
      </c>
      <c r="T9" s="16">
        <f t="shared" si="0"/>
        <v>68999187.319999993</v>
      </c>
      <c r="U9" s="17">
        <f t="shared" si="0"/>
        <v>64756571</v>
      </c>
      <c r="V9" s="16">
        <f t="shared" si="0"/>
        <v>71002811.959999993</v>
      </c>
      <c r="W9" s="17">
        <f t="shared" si="0"/>
        <v>0</v>
      </c>
      <c r="X9" s="16">
        <f t="shared" si="0"/>
        <v>0</v>
      </c>
      <c r="Y9" s="17">
        <f t="shared" si="0"/>
        <v>0</v>
      </c>
      <c r="Z9" s="16">
        <f t="shared" si="0"/>
        <v>0</v>
      </c>
      <c r="AA9" s="17">
        <f t="shared" si="0"/>
        <v>0</v>
      </c>
      <c r="AB9" s="16">
        <f t="shared" si="0"/>
        <v>0</v>
      </c>
      <c r="AC9" s="29">
        <f t="shared" si="0"/>
        <v>0</v>
      </c>
      <c r="AD9" s="30">
        <f t="shared" si="0"/>
        <v>0</v>
      </c>
      <c r="AE9" s="29">
        <f>SUM(AE11:AE21)</f>
        <v>0</v>
      </c>
      <c r="AF9" s="30">
        <f t="shared" si="0"/>
        <v>0</v>
      </c>
      <c r="AG9" s="29">
        <f>SUM(AG11:AG21)</f>
        <v>0</v>
      </c>
      <c r="AH9" s="30">
        <f t="shared" si="0"/>
        <v>0</v>
      </c>
      <c r="AL9" s="45"/>
    </row>
    <row r="10" spans="3:38" ht="4.5" customHeight="1" x14ac:dyDescent="0.25">
      <c r="H10" s="4"/>
      <c r="I10" s="5"/>
      <c r="J10" s="5"/>
      <c r="K10" s="5"/>
      <c r="L10" s="6"/>
      <c r="M10" s="4"/>
      <c r="N10" s="5"/>
      <c r="O10" s="12"/>
      <c r="P10" s="11"/>
      <c r="Q10" s="5"/>
      <c r="R10" s="6"/>
      <c r="S10" s="4"/>
      <c r="T10" s="6"/>
      <c r="U10" s="4"/>
      <c r="V10" s="6"/>
      <c r="W10" s="4"/>
      <c r="X10" s="6"/>
      <c r="Y10" s="7"/>
      <c r="Z10" s="7"/>
      <c r="AA10" s="7"/>
      <c r="AB10" s="7"/>
      <c r="AC10" s="31"/>
      <c r="AD10" s="31"/>
      <c r="AE10" s="7"/>
      <c r="AF10" s="31"/>
      <c r="AG10" s="31"/>
      <c r="AH10" s="37"/>
    </row>
    <row r="11" spans="3:38" ht="8.25" customHeight="1" x14ac:dyDescent="0.25">
      <c r="D11" s="53" t="s">
        <v>16</v>
      </c>
      <c r="E11" s="53"/>
      <c r="F11" s="53"/>
      <c r="G11" s="53"/>
      <c r="H11" s="47">
        <v>52618296</v>
      </c>
      <c r="I11" s="48"/>
      <c r="J11" s="48"/>
      <c r="K11" s="5"/>
      <c r="L11" s="8">
        <v>51801907.789999999</v>
      </c>
      <c r="M11" s="9">
        <v>52505628</v>
      </c>
      <c r="N11" s="40">
        <v>52426315.640000001</v>
      </c>
      <c r="O11" s="9">
        <v>52601863</v>
      </c>
      <c r="P11" s="8">
        <v>53065138.670000002</v>
      </c>
      <c r="Q11" s="40">
        <v>52631774</v>
      </c>
      <c r="R11" s="8">
        <v>53088942.100000001</v>
      </c>
      <c r="S11" s="9">
        <v>52505628</v>
      </c>
      <c r="T11" s="8">
        <v>52332795.649999999</v>
      </c>
      <c r="U11" s="9">
        <v>52505628</v>
      </c>
      <c r="V11" s="8">
        <v>53284846.109999999</v>
      </c>
      <c r="W11" s="9"/>
      <c r="X11" s="8"/>
      <c r="Y11" s="18"/>
      <c r="Z11" s="18"/>
      <c r="AA11" s="18"/>
      <c r="AB11" s="19"/>
      <c r="AC11" s="32"/>
      <c r="AD11" s="32"/>
      <c r="AE11" s="20"/>
      <c r="AF11" s="32"/>
      <c r="AG11" s="32"/>
      <c r="AH11" s="38"/>
    </row>
    <row r="12" spans="3:38" ht="4.5" customHeight="1" x14ac:dyDescent="0.25">
      <c r="H12" s="4"/>
      <c r="I12" s="5"/>
      <c r="J12" s="5"/>
      <c r="K12" s="5"/>
      <c r="L12" s="6"/>
      <c r="M12" s="4"/>
      <c r="N12" s="5"/>
      <c r="O12" s="4"/>
      <c r="P12" s="6"/>
      <c r="Q12" s="5"/>
      <c r="R12" s="6"/>
      <c r="S12" s="4"/>
      <c r="T12" s="6"/>
      <c r="U12" s="4"/>
      <c r="V12" s="6"/>
      <c r="W12" s="4"/>
      <c r="X12" s="6"/>
      <c r="Y12" s="7"/>
      <c r="Z12" s="7"/>
      <c r="AA12" s="7"/>
      <c r="AB12" s="7"/>
      <c r="AC12" s="32"/>
      <c r="AD12" s="32"/>
      <c r="AE12" s="20"/>
      <c r="AF12" s="32"/>
      <c r="AG12" s="32"/>
      <c r="AH12" s="38"/>
    </row>
    <row r="13" spans="3:38" ht="8.25" customHeight="1" x14ac:dyDescent="0.25">
      <c r="D13" s="53" t="s">
        <v>17</v>
      </c>
      <c r="E13" s="53"/>
      <c r="F13" s="53"/>
      <c r="G13" s="53"/>
      <c r="H13" s="47">
        <v>2531041</v>
      </c>
      <c r="I13" s="48"/>
      <c r="J13" s="48"/>
      <c r="K13" s="5"/>
      <c r="L13" s="8">
        <v>2027292.11</v>
      </c>
      <c r="M13" s="9">
        <v>2531065</v>
      </c>
      <c r="N13" s="40">
        <v>1814628.29</v>
      </c>
      <c r="O13" s="9">
        <v>2542675</v>
      </c>
      <c r="P13" s="8">
        <v>1817034.54</v>
      </c>
      <c r="Q13" s="40">
        <v>2438149</v>
      </c>
      <c r="R13" s="8">
        <v>2092897.42</v>
      </c>
      <c r="S13" s="9">
        <v>2438149</v>
      </c>
      <c r="T13" s="8">
        <v>2338689.6800000002</v>
      </c>
      <c r="U13" s="9">
        <v>2438149</v>
      </c>
      <c r="V13" s="8">
        <v>2676112.41</v>
      </c>
      <c r="W13" s="9"/>
      <c r="X13" s="8"/>
      <c r="Y13" s="18"/>
      <c r="Z13" s="18"/>
      <c r="AA13" s="18"/>
      <c r="AB13" s="20"/>
      <c r="AC13" s="32"/>
      <c r="AD13" s="32"/>
      <c r="AE13" s="20"/>
      <c r="AF13" s="32"/>
      <c r="AG13" s="32"/>
      <c r="AH13" s="38"/>
    </row>
    <row r="14" spans="3:38" ht="4.5" customHeight="1" x14ac:dyDescent="0.25">
      <c r="H14" s="4"/>
      <c r="I14" s="5"/>
      <c r="J14" s="5"/>
      <c r="K14" s="5"/>
      <c r="L14" s="6"/>
      <c r="M14" s="4"/>
      <c r="N14" s="5"/>
      <c r="O14" s="4"/>
      <c r="P14" s="6"/>
      <c r="Q14" s="5"/>
      <c r="R14" s="6"/>
      <c r="S14" s="4"/>
      <c r="T14" s="6"/>
      <c r="U14" s="4"/>
      <c r="V14" s="6"/>
      <c r="W14" s="4"/>
      <c r="X14" s="6"/>
      <c r="Y14" s="7"/>
      <c r="Z14" s="7"/>
      <c r="AA14" s="7"/>
      <c r="AB14" s="20"/>
      <c r="AC14" s="32"/>
      <c r="AD14" s="32"/>
      <c r="AE14" s="20"/>
      <c r="AF14" s="32"/>
      <c r="AG14" s="32"/>
      <c r="AH14" s="38"/>
    </row>
    <row r="15" spans="3:38" ht="8.25" customHeight="1" x14ac:dyDescent="0.25">
      <c r="D15" s="53" t="s">
        <v>18</v>
      </c>
      <c r="E15" s="53"/>
      <c r="F15" s="53"/>
      <c r="G15" s="53"/>
      <c r="H15" s="47">
        <v>1131149</v>
      </c>
      <c r="I15" s="48"/>
      <c r="J15" s="48"/>
      <c r="K15" s="5"/>
      <c r="L15" s="8">
        <v>1872106.87</v>
      </c>
      <c r="M15" s="9">
        <v>1128016</v>
      </c>
      <c r="N15" s="40">
        <v>2406969.4</v>
      </c>
      <c r="O15" s="9">
        <v>22441711</v>
      </c>
      <c r="P15" s="8">
        <v>21303587.059999999</v>
      </c>
      <c r="Q15" s="40">
        <v>1114622</v>
      </c>
      <c r="R15" s="8">
        <v>3238751.2</v>
      </c>
      <c r="S15" s="9">
        <v>1123192</v>
      </c>
      <c r="T15" s="8">
        <v>2856007.01</v>
      </c>
      <c r="U15" s="9">
        <v>1114622</v>
      </c>
      <c r="V15" s="8">
        <v>2749270.74</v>
      </c>
      <c r="W15" s="9"/>
      <c r="X15" s="8"/>
      <c r="Y15" s="18"/>
      <c r="Z15" s="18"/>
      <c r="AA15" s="18"/>
      <c r="AB15" s="20"/>
      <c r="AC15" s="32"/>
      <c r="AD15" s="32"/>
      <c r="AE15" s="20"/>
      <c r="AF15" s="32"/>
      <c r="AG15" s="32"/>
      <c r="AH15" s="38"/>
    </row>
    <row r="16" spans="3:38" ht="4.5" customHeight="1" x14ac:dyDescent="0.25">
      <c r="H16" s="4"/>
      <c r="I16" s="5"/>
      <c r="J16" s="5"/>
      <c r="K16" s="5"/>
      <c r="L16" s="6"/>
      <c r="M16" s="4"/>
      <c r="N16" s="5"/>
      <c r="O16" s="4"/>
      <c r="P16" s="6"/>
      <c r="Q16" s="5"/>
      <c r="R16" s="6"/>
      <c r="S16" s="4"/>
      <c r="T16" s="6"/>
      <c r="U16" s="4"/>
      <c r="V16" s="6"/>
      <c r="W16" s="4"/>
      <c r="X16" s="6"/>
      <c r="Y16" s="7"/>
      <c r="Z16" s="7"/>
      <c r="AA16" s="7"/>
      <c r="AB16" s="20"/>
      <c r="AC16" s="32"/>
      <c r="AD16" s="32"/>
      <c r="AE16" s="20"/>
      <c r="AF16" s="32"/>
      <c r="AG16" s="32"/>
      <c r="AH16" s="38"/>
    </row>
    <row r="17" spans="3:34" ht="8.25" customHeight="1" x14ac:dyDescent="0.25">
      <c r="D17" s="53" t="s">
        <v>19</v>
      </c>
      <c r="E17" s="53"/>
      <c r="F17" s="53"/>
      <c r="G17" s="53"/>
      <c r="H17" s="47">
        <v>5070893</v>
      </c>
      <c r="I17" s="48"/>
      <c r="J17" s="48"/>
      <c r="K17" s="5"/>
      <c r="L17" s="8">
        <v>4956784.8499999996</v>
      </c>
      <c r="M17" s="9">
        <v>6143150</v>
      </c>
      <c r="N17" s="40">
        <v>5828945.8399999999</v>
      </c>
      <c r="O17" s="9">
        <v>5070893</v>
      </c>
      <c r="P17" s="8">
        <v>5066850.1500000004</v>
      </c>
      <c r="Q17" s="40">
        <v>6143150</v>
      </c>
      <c r="R17" s="8">
        <v>5000118.75</v>
      </c>
      <c r="S17" s="9">
        <v>5070893</v>
      </c>
      <c r="T17" s="8">
        <v>5881052.75</v>
      </c>
      <c r="U17" s="9">
        <v>5070893</v>
      </c>
      <c r="V17" s="8">
        <v>5862903.8499999996</v>
      </c>
      <c r="W17" s="9"/>
      <c r="X17" s="8"/>
      <c r="Y17" s="18"/>
      <c r="Z17" s="18"/>
      <c r="AA17" s="18"/>
      <c r="AB17" s="20"/>
      <c r="AC17" s="32"/>
      <c r="AD17" s="32"/>
      <c r="AE17" s="20"/>
      <c r="AF17" s="32"/>
      <c r="AG17" s="32"/>
      <c r="AH17" s="38"/>
    </row>
    <row r="18" spans="3:34" ht="4.5" customHeight="1" x14ac:dyDescent="0.25">
      <c r="H18" s="4"/>
      <c r="I18" s="5"/>
      <c r="J18" s="5"/>
      <c r="K18" s="5"/>
      <c r="L18" s="6"/>
      <c r="M18" s="4"/>
      <c r="N18" s="5"/>
      <c r="O18" s="4"/>
      <c r="P18" s="6"/>
      <c r="Q18" s="5"/>
      <c r="R18" s="6"/>
      <c r="S18" s="4"/>
      <c r="T18" s="6"/>
      <c r="U18" s="4"/>
      <c r="V18" s="6"/>
      <c r="W18" s="4"/>
      <c r="X18" s="6"/>
      <c r="Y18" s="7"/>
      <c r="Z18" s="7"/>
      <c r="AA18" s="7"/>
      <c r="AB18" s="10"/>
      <c r="AC18" s="32"/>
      <c r="AD18" s="32"/>
      <c r="AE18" s="20"/>
      <c r="AF18" s="32"/>
      <c r="AG18" s="32"/>
      <c r="AH18" s="38"/>
    </row>
    <row r="19" spans="3:34" ht="8.25" customHeight="1" x14ac:dyDescent="0.25">
      <c r="D19" s="53" t="s">
        <v>20</v>
      </c>
      <c r="E19" s="53"/>
      <c r="F19" s="53"/>
      <c r="G19" s="53"/>
      <c r="H19" s="47">
        <v>905213</v>
      </c>
      <c r="I19" s="48"/>
      <c r="J19" s="48"/>
      <c r="K19" s="5"/>
      <c r="L19" s="8">
        <v>1781084.55</v>
      </c>
      <c r="M19" s="9">
        <v>905213</v>
      </c>
      <c r="N19" s="40">
        <v>2516805.63</v>
      </c>
      <c r="O19" s="9">
        <v>4667076</v>
      </c>
      <c r="P19" s="8">
        <v>4694202.4400000004</v>
      </c>
      <c r="Q19" s="40">
        <v>905213</v>
      </c>
      <c r="R19" s="8">
        <v>4783986.99</v>
      </c>
      <c r="S19" s="9">
        <v>905213</v>
      </c>
      <c r="T19" s="8">
        <v>2528146.88</v>
      </c>
      <c r="U19" s="9">
        <v>905213</v>
      </c>
      <c r="V19" s="8">
        <v>3511746.55</v>
      </c>
      <c r="W19" s="9"/>
      <c r="X19" s="8"/>
      <c r="Y19" s="18"/>
      <c r="Z19" s="18"/>
      <c r="AA19" s="18"/>
      <c r="AB19" s="20"/>
      <c r="AC19" s="32"/>
      <c r="AD19" s="32"/>
      <c r="AE19" s="20"/>
      <c r="AF19" s="32"/>
      <c r="AG19" s="32"/>
      <c r="AH19" s="38"/>
    </row>
    <row r="20" spans="3:34" ht="4.5" customHeight="1" x14ac:dyDescent="0.25">
      <c r="H20" s="4"/>
      <c r="I20" s="5"/>
      <c r="J20" s="5"/>
      <c r="K20" s="5"/>
      <c r="L20" s="6"/>
      <c r="M20" s="4"/>
      <c r="N20" s="5"/>
      <c r="O20" s="4"/>
      <c r="P20" s="6"/>
      <c r="Q20" s="5"/>
      <c r="R20" s="6"/>
      <c r="S20" s="4"/>
      <c r="T20" s="6"/>
      <c r="U20" s="4"/>
      <c r="V20" s="6"/>
      <c r="W20" s="4"/>
      <c r="X20" s="6"/>
      <c r="Y20" s="7"/>
      <c r="Z20" s="7"/>
      <c r="AA20" s="7"/>
      <c r="AB20" s="20"/>
      <c r="AC20" s="32"/>
      <c r="AD20" s="32"/>
      <c r="AE20" s="20"/>
      <c r="AF20" s="32"/>
      <c r="AG20" s="32"/>
      <c r="AH20" s="38"/>
    </row>
    <row r="21" spans="3:34" ht="8.25" customHeight="1" x14ac:dyDescent="0.25">
      <c r="D21" s="53" t="s">
        <v>21</v>
      </c>
      <c r="E21" s="53"/>
      <c r="F21" s="53"/>
      <c r="G21" s="53"/>
      <c r="H21" s="47">
        <v>2915544</v>
      </c>
      <c r="I21" s="48"/>
      <c r="J21" s="48"/>
      <c r="K21" s="5"/>
      <c r="L21" s="8">
        <v>2661301.2599999998</v>
      </c>
      <c r="M21" s="9">
        <v>2722066</v>
      </c>
      <c r="N21" s="40">
        <v>2633051</v>
      </c>
      <c r="O21" s="9">
        <v>2722066</v>
      </c>
      <c r="P21" s="8">
        <v>2617828.7999999998</v>
      </c>
      <c r="Q21" s="40">
        <v>2722066</v>
      </c>
      <c r="R21" s="8">
        <v>2656737.1</v>
      </c>
      <c r="S21" s="9">
        <v>2722066</v>
      </c>
      <c r="T21" s="8">
        <v>3062495.35</v>
      </c>
      <c r="U21" s="9">
        <v>2722066</v>
      </c>
      <c r="V21" s="8">
        <v>2917932.3</v>
      </c>
      <c r="W21" s="9"/>
      <c r="X21" s="8"/>
      <c r="Y21" s="18"/>
      <c r="Z21" s="18"/>
      <c r="AA21" s="18"/>
      <c r="AB21" s="20"/>
      <c r="AC21" s="32"/>
      <c r="AD21" s="32"/>
      <c r="AE21" s="20"/>
      <c r="AF21" s="32"/>
      <c r="AG21" s="32"/>
      <c r="AH21" s="38"/>
    </row>
    <row r="22" spans="3:34" ht="6" customHeight="1" x14ac:dyDescent="0.25">
      <c r="H22" s="4"/>
      <c r="I22" s="5"/>
      <c r="J22" s="5"/>
      <c r="K22" s="5"/>
      <c r="L22" s="6"/>
      <c r="M22" s="4"/>
      <c r="N22" s="5"/>
      <c r="O22" s="4"/>
      <c r="P22" s="6"/>
      <c r="Q22" s="5"/>
      <c r="R22" s="6"/>
      <c r="S22" s="4"/>
      <c r="T22" s="6"/>
      <c r="U22" s="4"/>
      <c r="V22" s="6"/>
      <c r="W22" s="4"/>
      <c r="X22" s="6"/>
      <c r="Y22" s="7"/>
      <c r="Z22" s="7"/>
      <c r="AA22" s="7"/>
      <c r="AB22" s="21"/>
      <c r="AC22" s="32"/>
      <c r="AD22" s="32"/>
      <c r="AE22" s="20"/>
      <c r="AF22" s="32"/>
      <c r="AG22" s="32"/>
      <c r="AH22" s="38"/>
    </row>
    <row r="23" spans="3:34" ht="8.25" customHeight="1" x14ac:dyDescent="0.25">
      <c r="C23" s="54" t="s">
        <v>22</v>
      </c>
      <c r="D23" s="54"/>
      <c r="E23" s="54"/>
      <c r="F23" s="54"/>
      <c r="H23" s="55">
        <f>SUM(H25:J44)</f>
        <v>6464480</v>
      </c>
      <c r="I23" s="56"/>
      <c r="J23" s="56"/>
      <c r="K23" s="5"/>
      <c r="L23" s="11">
        <f t="shared" ref="L23:AH23" si="1">SUM(L25:L44)</f>
        <v>6904347.5700000003</v>
      </c>
      <c r="M23" s="12">
        <f t="shared" si="1"/>
        <v>14739527</v>
      </c>
      <c r="N23" s="41">
        <f t="shared" si="1"/>
        <v>7689697.3800000008</v>
      </c>
      <c r="O23" s="12">
        <f t="shared" si="1"/>
        <v>7958221</v>
      </c>
      <c r="P23" s="11">
        <f t="shared" si="1"/>
        <v>8938297.2300000004</v>
      </c>
      <c r="Q23" s="41">
        <f t="shared" si="1"/>
        <v>7414619</v>
      </c>
      <c r="R23" s="11">
        <f t="shared" si="1"/>
        <v>15102592.969999999</v>
      </c>
      <c r="S23" s="12">
        <f t="shared" si="1"/>
        <v>17293273</v>
      </c>
      <c r="T23" s="11">
        <f t="shared" si="1"/>
        <v>24454418.360000003</v>
      </c>
      <c r="U23" s="12">
        <f t="shared" si="1"/>
        <v>11559349</v>
      </c>
      <c r="V23" s="11">
        <f t="shared" si="1"/>
        <v>29976708.41</v>
      </c>
      <c r="W23" s="12">
        <f t="shared" si="1"/>
        <v>0</v>
      </c>
      <c r="X23" s="11">
        <f t="shared" si="1"/>
        <v>0</v>
      </c>
      <c r="Y23" s="12">
        <f t="shared" si="1"/>
        <v>0</v>
      </c>
      <c r="Z23" s="11">
        <f t="shared" si="1"/>
        <v>0</v>
      </c>
      <c r="AA23" s="12">
        <f t="shared" si="1"/>
        <v>0</v>
      </c>
      <c r="AB23" s="11">
        <f t="shared" si="1"/>
        <v>0</v>
      </c>
      <c r="AC23" s="33">
        <f t="shared" si="1"/>
        <v>0</v>
      </c>
      <c r="AD23" s="34">
        <f t="shared" si="1"/>
        <v>0</v>
      </c>
      <c r="AE23" s="33">
        <f t="shared" si="1"/>
        <v>0</v>
      </c>
      <c r="AF23" s="34">
        <f t="shared" si="1"/>
        <v>0</v>
      </c>
      <c r="AG23" s="33">
        <f t="shared" si="1"/>
        <v>0</v>
      </c>
      <c r="AH23" s="34">
        <f t="shared" si="1"/>
        <v>0</v>
      </c>
    </row>
    <row r="24" spans="3:34" ht="4.5" customHeight="1" x14ac:dyDescent="0.25">
      <c r="H24" s="4"/>
      <c r="I24" s="5"/>
      <c r="J24" s="5"/>
      <c r="K24" s="5"/>
      <c r="L24" s="6"/>
      <c r="M24" s="4"/>
      <c r="N24" s="5"/>
      <c r="O24" s="4"/>
      <c r="P24" s="6"/>
      <c r="Q24" s="5"/>
      <c r="R24" s="6"/>
      <c r="S24" s="4"/>
      <c r="T24" s="6"/>
      <c r="U24" s="4"/>
      <c r="V24" s="6"/>
      <c r="W24" s="4"/>
      <c r="X24" s="6"/>
      <c r="Y24" s="4"/>
      <c r="Z24" s="6"/>
      <c r="AA24" s="7"/>
      <c r="AB24" s="21"/>
      <c r="AC24" s="32"/>
      <c r="AD24" s="32"/>
      <c r="AE24" s="20"/>
      <c r="AF24" s="32"/>
      <c r="AG24" s="32"/>
      <c r="AH24" s="38"/>
    </row>
    <row r="25" spans="3:34" ht="8.25" customHeight="1" x14ac:dyDescent="0.25">
      <c r="D25" s="46" t="s">
        <v>23</v>
      </c>
      <c r="E25" s="46"/>
      <c r="F25" s="46"/>
      <c r="G25" s="46"/>
      <c r="H25" s="47">
        <v>52343</v>
      </c>
      <c r="I25" s="48"/>
      <c r="J25" s="48"/>
      <c r="K25" s="5"/>
      <c r="L25" s="8">
        <v>124.5</v>
      </c>
      <c r="M25" s="9">
        <v>175893</v>
      </c>
      <c r="N25" s="40">
        <v>10245.1</v>
      </c>
      <c r="O25" s="9">
        <v>412736</v>
      </c>
      <c r="P25" s="8">
        <v>124798.47</v>
      </c>
      <c r="Q25" s="40">
        <v>213439</v>
      </c>
      <c r="R25" s="8">
        <v>1006918.65</v>
      </c>
      <c r="S25" s="9">
        <v>217509</v>
      </c>
      <c r="T25" s="8">
        <v>498169.23</v>
      </c>
      <c r="U25" s="9">
        <v>465679</v>
      </c>
      <c r="V25" s="8">
        <v>747281.28</v>
      </c>
      <c r="W25" s="9"/>
      <c r="X25" s="8"/>
      <c r="Y25" s="18"/>
      <c r="Z25" s="18"/>
      <c r="AA25" s="18"/>
      <c r="AB25" s="20"/>
      <c r="AC25" s="32"/>
      <c r="AD25" s="32"/>
      <c r="AE25" s="20"/>
      <c r="AF25" s="32"/>
      <c r="AG25" s="32"/>
      <c r="AH25" s="38"/>
    </row>
    <row r="26" spans="3:34" ht="8.25" customHeight="1" x14ac:dyDescent="0.25">
      <c r="D26" s="46"/>
      <c r="E26" s="46"/>
      <c r="F26" s="46"/>
      <c r="G26" s="46"/>
      <c r="H26" s="4"/>
      <c r="I26" s="5"/>
      <c r="J26" s="5"/>
      <c r="K26" s="5"/>
      <c r="L26" s="6"/>
      <c r="M26" s="4"/>
      <c r="N26" s="5"/>
      <c r="O26" s="4"/>
      <c r="P26" s="6"/>
      <c r="Q26" s="5"/>
      <c r="R26" s="6"/>
      <c r="S26" s="4"/>
      <c r="T26" s="6"/>
      <c r="U26" s="4"/>
      <c r="V26" s="6"/>
      <c r="W26" s="4"/>
      <c r="X26" s="6"/>
      <c r="Y26" s="7"/>
      <c r="Z26" s="7"/>
      <c r="AA26" s="7"/>
      <c r="AB26" s="21"/>
      <c r="AC26" s="32"/>
      <c r="AD26" s="32"/>
      <c r="AE26" s="20"/>
      <c r="AF26" s="32"/>
      <c r="AG26" s="32"/>
      <c r="AH26" s="38"/>
    </row>
    <row r="27" spans="3:34" ht="4.5" customHeight="1" x14ac:dyDescent="0.25">
      <c r="H27" s="4"/>
      <c r="I27" s="5"/>
      <c r="J27" s="5"/>
      <c r="K27" s="5"/>
      <c r="L27" s="6"/>
      <c r="M27" s="4"/>
      <c r="N27" s="5"/>
      <c r="O27" s="4"/>
      <c r="P27" s="6"/>
      <c r="Q27" s="5"/>
      <c r="R27" s="6"/>
      <c r="S27" s="4"/>
      <c r="T27" s="6"/>
      <c r="U27" s="4"/>
      <c r="V27" s="6"/>
      <c r="W27" s="4"/>
      <c r="X27" s="6"/>
      <c r="Y27" s="7"/>
      <c r="Z27" s="7"/>
      <c r="AA27" s="7"/>
      <c r="AB27" s="21"/>
      <c r="AC27" s="32"/>
      <c r="AD27" s="32"/>
      <c r="AE27" s="20"/>
      <c r="AF27" s="32"/>
      <c r="AG27" s="32"/>
      <c r="AH27" s="38"/>
    </row>
    <row r="28" spans="3:34" ht="8.25" customHeight="1" x14ac:dyDescent="0.25">
      <c r="D28" s="53" t="s">
        <v>24</v>
      </c>
      <c r="E28" s="53"/>
      <c r="F28" s="53"/>
      <c r="G28" s="53"/>
      <c r="H28" s="9"/>
      <c r="I28" s="40"/>
      <c r="J28" s="40"/>
      <c r="K28" s="5"/>
      <c r="L28" s="8">
        <v>11214</v>
      </c>
      <c r="M28" s="9">
        <v>0</v>
      </c>
      <c r="N28" s="40">
        <v>38645.78</v>
      </c>
      <c r="O28" s="9">
        <v>0</v>
      </c>
      <c r="P28" s="8">
        <v>48937.97</v>
      </c>
      <c r="Q28" s="40">
        <v>6375</v>
      </c>
      <c r="R28" s="8">
        <v>117939.4</v>
      </c>
      <c r="S28" s="9">
        <v>0</v>
      </c>
      <c r="T28" s="8">
        <v>450059.5</v>
      </c>
      <c r="U28" s="9">
        <v>20898</v>
      </c>
      <c r="V28" s="8">
        <v>437017.08</v>
      </c>
      <c r="W28" s="9"/>
      <c r="X28" s="8"/>
      <c r="Y28" s="18"/>
      <c r="Z28" s="18"/>
      <c r="AA28" s="18"/>
      <c r="AB28" s="20"/>
      <c r="AC28" s="32"/>
      <c r="AD28" s="32"/>
      <c r="AE28" s="20"/>
      <c r="AF28" s="32"/>
      <c r="AG28" s="32"/>
      <c r="AH28" s="38"/>
    </row>
    <row r="29" spans="3:34" ht="4.5" customHeight="1" x14ac:dyDescent="0.25">
      <c r="H29" s="4"/>
      <c r="I29" s="5"/>
      <c r="J29" s="5"/>
      <c r="K29" s="5"/>
      <c r="L29" s="6"/>
      <c r="M29" s="4"/>
      <c r="N29" s="5"/>
      <c r="O29" s="4"/>
      <c r="P29" s="6"/>
      <c r="Q29" s="5"/>
      <c r="R29" s="6"/>
      <c r="S29" s="4"/>
      <c r="T29" s="6"/>
      <c r="U29" s="4"/>
      <c r="V29" s="6"/>
      <c r="W29" s="4"/>
      <c r="X29" s="6"/>
      <c r="Y29" s="7"/>
      <c r="Z29" s="7"/>
      <c r="AA29" s="7"/>
      <c r="AB29" s="21"/>
      <c r="AC29" s="32"/>
      <c r="AD29" s="32"/>
      <c r="AE29" s="20"/>
      <c r="AF29" s="32"/>
      <c r="AG29" s="32"/>
      <c r="AH29" s="38"/>
    </row>
    <row r="30" spans="3:34" ht="8.25" customHeight="1" x14ac:dyDescent="0.25">
      <c r="D30" s="46" t="s">
        <v>25</v>
      </c>
      <c r="E30" s="46"/>
      <c r="F30" s="46"/>
      <c r="G30" s="46"/>
      <c r="H30" s="47">
        <v>0</v>
      </c>
      <c r="I30" s="48"/>
      <c r="J30" s="48"/>
      <c r="K30" s="5"/>
      <c r="L30" s="8">
        <v>0</v>
      </c>
      <c r="M30" s="9">
        <v>47930</v>
      </c>
      <c r="N30" s="40">
        <v>13403.38</v>
      </c>
      <c r="O30" s="9">
        <v>19279</v>
      </c>
      <c r="P30" s="8">
        <v>568798.02</v>
      </c>
      <c r="Q30" s="40">
        <v>27111</v>
      </c>
      <c r="R30" s="8">
        <v>732194.29</v>
      </c>
      <c r="S30" s="9">
        <v>36679</v>
      </c>
      <c r="T30" s="8">
        <v>380083.76</v>
      </c>
      <c r="U30" s="9">
        <v>0</v>
      </c>
      <c r="V30" s="8">
        <v>0</v>
      </c>
      <c r="W30" s="9"/>
      <c r="X30" s="8"/>
      <c r="Y30" s="18"/>
      <c r="Z30" s="18"/>
      <c r="AA30" s="18"/>
      <c r="AB30" s="21"/>
      <c r="AC30" s="32"/>
      <c r="AD30" s="32"/>
      <c r="AE30" s="20"/>
      <c r="AF30" s="32"/>
      <c r="AG30" s="32"/>
      <c r="AH30" s="38"/>
    </row>
    <row r="31" spans="3:34" ht="8.25" customHeight="1" x14ac:dyDescent="0.25">
      <c r="D31" s="46"/>
      <c r="E31" s="46"/>
      <c r="F31" s="46"/>
      <c r="G31" s="46"/>
      <c r="H31" s="4"/>
      <c r="I31" s="5"/>
      <c r="J31" s="5"/>
      <c r="K31" s="5"/>
      <c r="L31" s="6"/>
      <c r="M31" s="4"/>
      <c r="N31" s="5"/>
      <c r="O31" s="4"/>
      <c r="P31" s="6"/>
      <c r="Q31" s="5"/>
      <c r="R31" s="6"/>
      <c r="S31" s="4"/>
      <c r="T31" s="6"/>
      <c r="U31" s="4"/>
      <c r="V31" s="6"/>
      <c r="W31" s="4"/>
      <c r="X31" s="6"/>
      <c r="Y31" s="7"/>
      <c r="Z31" s="7"/>
      <c r="AA31" s="7"/>
      <c r="AB31" s="21"/>
      <c r="AC31" s="32"/>
      <c r="AD31" s="32"/>
      <c r="AE31" s="20"/>
      <c r="AF31" s="32"/>
      <c r="AG31" s="32"/>
      <c r="AH31" s="38"/>
    </row>
    <row r="32" spans="3:34" ht="4.5" customHeight="1" x14ac:dyDescent="0.25">
      <c r="H32" s="4"/>
      <c r="I32" s="5"/>
      <c r="J32" s="5"/>
      <c r="K32" s="5"/>
      <c r="L32" s="6"/>
      <c r="M32" s="4"/>
      <c r="N32" s="5"/>
      <c r="O32" s="4"/>
      <c r="P32" s="6"/>
      <c r="Q32" s="5"/>
      <c r="R32" s="6"/>
      <c r="S32" s="4"/>
      <c r="T32" s="6"/>
      <c r="U32" s="4"/>
      <c r="V32" s="6"/>
      <c r="W32" s="4"/>
      <c r="X32" s="6"/>
      <c r="Y32" s="7"/>
      <c r="Z32" s="7"/>
      <c r="AA32" s="7"/>
      <c r="AB32" s="21"/>
      <c r="AC32" s="32"/>
      <c r="AD32" s="32"/>
      <c r="AE32" s="20"/>
      <c r="AF32" s="32"/>
      <c r="AG32" s="32"/>
      <c r="AH32" s="38"/>
    </row>
    <row r="33" spans="3:34" ht="8.25" customHeight="1" x14ac:dyDescent="0.25">
      <c r="D33" s="53" t="s">
        <v>26</v>
      </c>
      <c r="E33" s="53"/>
      <c r="F33" s="53"/>
      <c r="G33" s="53"/>
      <c r="H33" s="47">
        <v>35096</v>
      </c>
      <c r="I33" s="48"/>
      <c r="J33" s="48"/>
      <c r="K33" s="5"/>
      <c r="L33" s="8">
        <v>0</v>
      </c>
      <c r="M33" s="9">
        <v>6000887</v>
      </c>
      <c r="N33" s="40">
        <v>12940.1</v>
      </c>
      <c r="O33" s="9">
        <v>427062</v>
      </c>
      <c r="P33" s="8">
        <v>5524.61</v>
      </c>
      <c r="Q33" s="40">
        <v>978054</v>
      </c>
      <c r="R33" s="8">
        <v>3344316.1</v>
      </c>
      <c r="S33" s="9">
        <v>8922877</v>
      </c>
      <c r="T33" s="8">
        <v>9968057.9600000009</v>
      </c>
      <c r="U33" s="9">
        <v>44584</v>
      </c>
      <c r="V33" s="8">
        <v>2732542.64</v>
      </c>
      <c r="W33" s="9"/>
      <c r="X33" s="8"/>
      <c r="Y33" s="18"/>
      <c r="Z33" s="18"/>
      <c r="AA33" s="18"/>
      <c r="AB33" s="20"/>
      <c r="AC33" s="32"/>
      <c r="AD33" s="32"/>
      <c r="AE33" s="20"/>
      <c r="AF33" s="32"/>
      <c r="AG33" s="32"/>
      <c r="AH33" s="38"/>
    </row>
    <row r="34" spans="3:34" ht="4.5" customHeight="1" x14ac:dyDescent="0.25">
      <c r="H34" s="4"/>
      <c r="I34" s="5"/>
      <c r="J34" s="5"/>
      <c r="K34" s="5"/>
      <c r="L34" s="6"/>
      <c r="M34" s="4"/>
      <c r="N34" s="5"/>
      <c r="O34" s="4"/>
      <c r="P34" s="6"/>
      <c r="Q34" s="5"/>
      <c r="R34" s="6"/>
      <c r="S34" s="4"/>
      <c r="T34" s="6"/>
      <c r="U34" s="4"/>
      <c r="V34" s="6"/>
      <c r="W34" s="4"/>
      <c r="X34" s="6"/>
      <c r="Y34" s="7"/>
      <c r="Z34" s="7"/>
      <c r="AA34" s="7"/>
      <c r="AB34" s="20"/>
      <c r="AC34" s="32"/>
      <c r="AD34" s="32"/>
      <c r="AE34" s="20"/>
      <c r="AF34" s="32"/>
      <c r="AG34" s="32"/>
      <c r="AH34" s="38"/>
    </row>
    <row r="35" spans="3:34" ht="8.25" customHeight="1" x14ac:dyDescent="0.25">
      <c r="D35" s="53" t="s">
        <v>27</v>
      </c>
      <c r="E35" s="53"/>
      <c r="F35" s="53"/>
      <c r="G35" s="53"/>
      <c r="H35" s="47">
        <v>42562</v>
      </c>
      <c r="I35" s="48"/>
      <c r="J35" s="48"/>
      <c r="K35" s="5"/>
      <c r="L35" s="8">
        <v>0</v>
      </c>
      <c r="M35" s="9">
        <v>8149974</v>
      </c>
      <c r="N35" s="40">
        <v>7556772.8200000003</v>
      </c>
      <c r="O35" s="9">
        <v>6619175</v>
      </c>
      <c r="P35" s="8">
        <v>7863063.75</v>
      </c>
      <c r="Q35" s="40">
        <v>5906435</v>
      </c>
      <c r="R35" s="8">
        <v>8381942.4900000002</v>
      </c>
      <c r="S35" s="9">
        <v>7613539</v>
      </c>
      <c r="T35" s="8">
        <v>9907072.2400000002</v>
      </c>
      <c r="U35" s="9">
        <v>3472459</v>
      </c>
      <c r="V35" s="8">
        <v>4609222.1900000004</v>
      </c>
      <c r="W35" s="9"/>
      <c r="X35" s="8"/>
      <c r="Y35" s="18"/>
      <c r="Z35" s="18"/>
      <c r="AA35" s="18"/>
      <c r="AB35" s="20"/>
      <c r="AC35" s="32"/>
      <c r="AD35" s="32"/>
      <c r="AE35" s="20"/>
      <c r="AF35" s="32"/>
      <c r="AG35" s="32"/>
      <c r="AH35" s="38"/>
    </row>
    <row r="36" spans="3:34" ht="4.5" customHeight="1" x14ac:dyDescent="0.25">
      <c r="H36" s="4"/>
      <c r="I36" s="5"/>
      <c r="J36" s="5"/>
      <c r="K36" s="5"/>
      <c r="L36" s="6"/>
      <c r="M36" s="4"/>
      <c r="N36" s="5"/>
      <c r="O36" s="4"/>
      <c r="P36" s="6"/>
      <c r="Q36" s="5"/>
      <c r="R36" s="6"/>
      <c r="S36" s="4"/>
      <c r="T36" s="6"/>
      <c r="U36" s="4"/>
      <c r="V36" s="6"/>
      <c r="W36" s="4"/>
      <c r="X36" s="6"/>
      <c r="Y36" s="7"/>
      <c r="Z36" s="7"/>
      <c r="AA36" s="7"/>
      <c r="AB36" s="20"/>
      <c r="AC36" s="32"/>
      <c r="AD36" s="32"/>
      <c r="AE36" s="20"/>
      <c r="AF36" s="32"/>
      <c r="AG36" s="32"/>
      <c r="AH36" s="38"/>
    </row>
    <row r="37" spans="3:34" ht="8.25" customHeight="1" x14ac:dyDescent="0.25">
      <c r="D37" s="53" t="s">
        <v>28</v>
      </c>
      <c r="E37" s="53"/>
      <c r="F37" s="53"/>
      <c r="G37" s="53"/>
      <c r="H37" s="47">
        <v>5747389</v>
      </c>
      <c r="I37" s="48"/>
      <c r="J37" s="48"/>
      <c r="K37" s="5"/>
      <c r="L37" s="8">
        <v>6893009.0700000003</v>
      </c>
      <c r="M37" s="9">
        <v>0</v>
      </c>
      <c r="N37" s="40">
        <v>0</v>
      </c>
      <c r="O37" s="9">
        <v>0</v>
      </c>
      <c r="P37" s="8">
        <v>0</v>
      </c>
      <c r="Q37" s="40">
        <v>0</v>
      </c>
      <c r="R37" s="8">
        <v>317379.05</v>
      </c>
      <c r="S37" s="9">
        <v>0</v>
      </c>
      <c r="T37" s="8">
        <v>2709043.57</v>
      </c>
      <c r="U37" s="9">
        <v>6716103</v>
      </c>
      <c r="V37" s="8">
        <v>8193927.71</v>
      </c>
      <c r="W37" s="9"/>
      <c r="X37" s="8"/>
      <c r="Y37" s="18"/>
      <c r="Z37" s="18"/>
      <c r="AA37" s="18"/>
      <c r="AB37" s="20"/>
      <c r="AC37" s="32"/>
      <c r="AD37" s="32"/>
      <c r="AE37" s="20"/>
      <c r="AF37" s="32"/>
      <c r="AG37" s="32"/>
      <c r="AH37" s="38"/>
    </row>
    <row r="38" spans="3:34" ht="4.5" customHeight="1" x14ac:dyDescent="0.25">
      <c r="H38" s="4"/>
      <c r="I38" s="5"/>
      <c r="J38" s="5"/>
      <c r="K38" s="5"/>
      <c r="L38" s="6"/>
      <c r="M38" s="4"/>
      <c r="N38" s="5"/>
      <c r="O38" s="4"/>
      <c r="P38" s="6"/>
      <c r="Q38" s="5"/>
      <c r="R38" s="6"/>
      <c r="S38" s="4"/>
      <c r="T38" s="6"/>
      <c r="U38" s="4"/>
      <c r="V38" s="6"/>
      <c r="W38" s="4"/>
      <c r="X38" s="6"/>
      <c r="Y38" s="7"/>
      <c r="Z38" s="7"/>
      <c r="AA38" s="7"/>
      <c r="AB38" s="20"/>
      <c r="AC38" s="32"/>
      <c r="AD38" s="32"/>
      <c r="AE38" s="21"/>
      <c r="AF38" s="32"/>
      <c r="AG38" s="32"/>
      <c r="AH38" s="38"/>
    </row>
    <row r="39" spans="3:34" ht="8.25" customHeight="1" x14ac:dyDescent="0.25">
      <c r="D39" s="46" t="s">
        <v>29</v>
      </c>
      <c r="E39" s="46"/>
      <c r="F39" s="46"/>
      <c r="G39" s="46"/>
      <c r="H39" s="47">
        <v>0</v>
      </c>
      <c r="I39" s="48"/>
      <c r="J39" s="48"/>
      <c r="K39" s="5"/>
      <c r="L39" s="8">
        <v>0</v>
      </c>
      <c r="M39" s="9">
        <v>0</v>
      </c>
      <c r="N39" s="40">
        <v>0</v>
      </c>
      <c r="O39" s="9">
        <v>0</v>
      </c>
      <c r="P39" s="8">
        <v>0</v>
      </c>
      <c r="Q39" s="40">
        <v>0</v>
      </c>
      <c r="R39" s="8">
        <v>2547.36</v>
      </c>
      <c r="S39" s="9">
        <v>0</v>
      </c>
      <c r="T39" s="8">
        <v>0</v>
      </c>
      <c r="U39" s="9">
        <v>0</v>
      </c>
      <c r="V39" s="8">
        <v>10582715.84</v>
      </c>
      <c r="W39" s="9"/>
      <c r="X39" s="8"/>
      <c r="Y39" s="18"/>
      <c r="Z39" s="18"/>
      <c r="AA39" s="18"/>
      <c r="AB39" s="20"/>
      <c r="AC39" s="32"/>
      <c r="AD39" s="32"/>
      <c r="AE39" s="20"/>
      <c r="AF39" s="32"/>
      <c r="AG39" s="32"/>
      <c r="AH39" s="38"/>
    </row>
    <row r="40" spans="3:34" ht="8.25" customHeight="1" x14ac:dyDescent="0.25">
      <c r="D40" s="46"/>
      <c r="E40" s="46"/>
      <c r="F40" s="46"/>
      <c r="G40" s="46"/>
      <c r="H40" s="4"/>
      <c r="I40" s="5"/>
      <c r="J40" s="5"/>
      <c r="K40" s="5"/>
      <c r="L40" s="6"/>
      <c r="M40" s="4"/>
      <c r="N40" s="5"/>
      <c r="O40" s="4"/>
      <c r="P40" s="6"/>
      <c r="Q40" s="5"/>
      <c r="R40" s="6"/>
      <c r="S40" s="4"/>
      <c r="T40" s="6"/>
      <c r="U40" s="4"/>
      <c r="V40" s="6"/>
      <c r="W40" s="4"/>
      <c r="X40" s="6"/>
      <c r="Y40" s="7"/>
      <c r="Z40" s="7"/>
      <c r="AA40" s="7"/>
      <c r="AB40" s="21"/>
      <c r="AC40" s="32"/>
      <c r="AD40" s="32"/>
      <c r="AE40" s="20"/>
      <c r="AF40" s="32"/>
      <c r="AG40" s="32"/>
      <c r="AH40" s="38"/>
    </row>
    <row r="41" spans="3:34" ht="4.5" customHeight="1" x14ac:dyDescent="0.25">
      <c r="H41" s="4"/>
      <c r="I41" s="5"/>
      <c r="J41" s="5"/>
      <c r="K41" s="5"/>
      <c r="L41" s="6"/>
      <c r="M41" s="4"/>
      <c r="N41" s="5"/>
      <c r="O41" s="4"/>
      <c r="P41" s="6"/>
      <c r="Q41" s="5"/>
      <c r="R41" s="6"/>
      <c r="S41" s="4"/>
      <c r="T41" s="6"/>
      <c r="U41" s="4"/>
      <c r="V41" s="6"/>
      <c r="W41" s="4"/>
      <c r="X41" s="6"/>
      <c r="Y41" s="7"/>
      <c r="Z41" s="7"/>
      <c r="AA41" s="7"/>
      <c r="AB41" s="21"/>
      <c r="AC41" s="32"/>
      <c r="AD41" s="32"/>
      <c r="AE41" s="20"/>
      <c r="AF41" s="32"/>
      <c r="AG41" s="32"/>
      <c r="AH41" s="38"/>
    </row>
    <row r="42" spans="3:34" ht="8.25" customHeight="1" x14ac:dyDescent="0.25">
      <c r="D42" s="53" t="s">
        <v>30</v>
      </c>
      <c r="E42" s="53"/>
      <c r="F42" s="53"/>
      <c r="G42" s="53"/>
      <c r="H42" s="47">
        <v>0</v>
      </c>
      <c r="I42" s="48"/>
      <c r="J42" s="48"/>
      <c r="K42" s="5"/>
      <c r="L42" s="8">
        <v>0</v>
      </c>
      <c r="M42" s="9">
        <v>364843</v>
      </c>
      <c r="N42" s="40">
        <v>57690.2</v>
      </c>
      <c r="O42" s="9">
        <v>479969</v>
      </c>
      <c r="P42" s="8">
        <v>327174.40999999997</v>
      </c>
      <c r="Q42" s="40">
        <v>0</v>
      </c>
      <c r="R42" s="8">
        <v>0</v>
      </c>
      <c r="S42" s="9">
        <v>0</v>
      </c>
      <c r="T42" s="8">
        <v>0</v>
      </c>
      <c r="U42" s="9">
        <v>0</v>
      </c>
      <c r="V42" s="8">
        <v>1190396.83</v>
      </c>
      <c r="W42" s="9"/>
      <c r="X42" s="8"/>
      <c r="Y42" s="18"/>
      <c r="Z42" s="18"/>
      <c r="AA42" s="18"/>
      <c r="AB42" s="35"/>
      <c r="AC42" s="32"/>
      <c r="AD42" s="32"/>
      <c r="AE42" s="20"/>
      <c r="AF42" s="32"/>
      <c r="AG42" s="32"/>
      <c r="AH42" s="38"/>
    </row>
    <row r="43" spans="3:34" ht="4.5" customHeight="1" x14ac:dyDescent="0.25">
      <c r="H43" s="4"/>
      <c r="I43" s="5"/>
      <c r="J43" s="5"/>
      <c r="K43" s="5"/>
      <c r="L43" s="6"/>
      <c r="M43" s="4"/>
      <c r="N43" s="5"/>
      <c r="O43" s="4"/>
      <c r="P43" s="6"/>
      <c r="Q43" s="5"/>
      <c r="R43" s="6"/>
      <c r="S43" s="4"/>
      <c r="T43" s="6"/>
      <c r="U43" s="4"/>
      <c r="V43" s="6"/>
      <c r="W43" s="4"/>
      <c r="X43" s="6"/>
      <c r="Y43" s="7"/>
      <c r="Z43" s="7"/>
      <c r="AA43" s="7"/>
      <c r="AB43" s="21"/>
      <c r="AC43" s="32"/>
      <c r="AD43" s="32"/>
      <c r="AE43" s="20"/>
      <c r="AF43" s="32"/>
      <c r="AG43" s="32"/>
      <c r="AH43" s="38"/>
    </row>
    <row r="44" spans="3:34" ht="8.25" customHeight="1" x14ac:dyDescent="0.25">
      <c r="D44" s="53" t="s">
        <v>31</v>
      </c>
      <c r="E44" s="53"/>
      <c r="F44" s="53"/>
      <c r="G44" s="53"/>
      <c r="H44" s="47">
        <v>587090</v>
      </c>
      <c r="I44" s="48"/>
      <c r="J44" s="48"/>
      <c r="K44" s="5"/>
      <c r="L44" s="8">
        <v>0</v>
      </c>
      <c r="M44" s="9"/>
      <c r="N44" s="40"/>
      <c r="O44" s="9"/>
      <c r="P44" s="8"/>
      <c r="Q44" s="40">
        <v>283205</v>
      </c>
      <c r="R44" s="8">
        <v>1199355.6299999999</v>
      </c>
      <c r="S44" s="9">
        <v>502669</v>
      </c>
      <c r="T44" s="8">
        <v>541932.1</v>
      </c>
      <c r="U44" s="9">
        <v>839626</v>
      </c>
      <c r="V44" s="8">
        <v>1483604.84</v>
      </c>
      <c r="W44" s="9"/>
      <c r="X44" s="8"/>
      <c r="Y44" s="18"/>
      <c r="Z44" s="18"/>
      <c r="AA44" s="18"/>
      <c r="AB44" s="20"/>
      <c r="AC44" s="32"/>
      <c r="AD44" s="32"/>
      <c r="AE44" s="20"/>
      <c r="AF44" s="32"/>
      <c r="AG44" s="32"/>
      <c r="AH44" s="38"/>
    </row>
    <row r="45" spans="3:34" ht="6" customHeight="1" x14ac:dyDescent="0.25">
      <c r="H45" s="4"/>
      <c r="I45" s="5"/>
      <c r="J45" s="5"/>
      <c r="K45" s="5"/>
      <c r="L45" s="6"/>
      <c r="M45" s="4"/>
      <c r="N45" s="5"/>
      <c r="O45" s="4"/>
      <c r="P45" s="6"/>
      <c r="Q45" s="5"/>
      <c r="R45" s="6"/>
      <c r="S45" s="4"/>
      <c r="T45" s="6"/>
      <c r="U45" s="4"/>
      <c r="V45" s="6"/>
      <c r="W45" s="4"/>
      <c r="X45" s="6"/>
      <c r="Y45" s="7"/>
      <c r="Z45" s="7"/>
      <c r="AA45" s="7"/>
      <c r="AB45" s="20"/>
      <c r="AC45" s="32"/>
      <c r="AD45" s="32"/>
      <c r="AE45" s="20"/>
      <c r="AF45" s="32"/>
      <c r="AG45" s="32"/>
      <c r="AH45" s="38"/>
    </row>
    <row r="46" spans="3:34" ht="8.25" customHeight="1" x14ac:dyDescent="0.25">
      <c r="C46" s="54" t="s">
        <v>32</v>
      </c>
      <c r="D46" s="54"/>
      <c r="E46" s="54"/>
      <c r="F46" s="54"/>
      <c r="H46" s="55">
        <f>SUM(H48:J65)</f>
        <v>26885246</v>
      </c>
      <c r="I46" s="56"/>
      <c r="J46" s="56"/>
      <c r="K46" s="5"/>
      <c r="L46" s="11">
        <f t="shared" ref="L46:AG46" si="2">SUM(L48:L65)</f>
        <v>15858734.539999999</v>
      </c>
      <c r="M46" s="12">
        <f t="shared" si="2"/>
        <v>27567658</v>
      </c>
      <c r="N46" s="41">
        <f t="shared" si="2"/>
        <v>23679151.849999998</v>
      </c>
      <c r="O46" s="12">
        <f t="shared" si="2"/>
        <v>28443681</v>
      </c>
      <c r="P46" s="11">
        <f t="shared" si="2"/>
        <v>29759371.18</v>
      </c>
      <c r="Q46" s="41">
        <f t="shared" si="2"/>
        <v>29289621</v>
      </c>
      <c r="R46" s="11">
        <f t="shared" si="2"/>
        <v>30056121.270000003</v>
      </c>
      <c r="S46" s="12">
        <f t="shared" si="2"/>
        <v>24288985</v>
      </c>
      <c r="T46" s="11">
        <f t="shared" si="2"/>
        <v>27346836.809999999</v>
      </c>
      <c r="U46" s="12">
        <f t="shared" si="2"/>
        <v>28671283</v>
      </c>
      <c r="V46" s="11">
        <f t="shared" si="2"/>
        <v>41608836.25</v>
      </c>
      <c r="W46" s="12">
        <f t="shared" si="2"/>
        <v>0</v>
      </c>
      <c r="X46" s="11">
        <f t="shared" si="2"/>
        <v>0</v>
      </c>
      <c r="Y46" s="12">
        <f t="shared" si="2"/>
        <v>0</v>
      </c>
      <c r="Z46" s="11">
        <f t="shared" si="2"/>
        <v>0</v>
      </c>
      <c r="AA46" s="12">
        <f t="shared" si="2"/>
        <v>0</v>
      </c>
      <c r="AB46" s="11">
        <f>SUM(AB48:AB65)</f>
        <v>0</v>
      </c>
      <c r="AC46" s="33">
        <f t="shared" si="2"/>
        <v>0</v>
      </c>
      <c r="AD46" s="34">
        <f>SUM(AD48:AD65)</f>
        <v>0</v>
      </c>
      <c r="AE46" s="33">
        <f t="shared" si="2"/>
        <v>0</v>
      </c>
      <c r="AF46" s="34">
        <f>SUM(AF48:AF65)</f>
        <v>0</v>
      </c>
      <c r="AG46" s="33">
        <f t="shared" si="2"/>
        <v>0</v>
      </c>
      <c r="AH46" s="34">
        <f>SUM(AH48:AH65)</f>
        <v>0</v>
      </c>
    </row>
    <row r="47" spans="3:34" ht="4.5" customHeight="1" x14ac:dyDescent="0.25">
      <c r="H47" s="4"/>
      <c r="I47" s="5"/>
      <c r="J47" s="5"/>
      <c r="K47" s="5"/>
      <c r="L47" s="6"/>
      <c r="M47" s="4"/>
      <c r="N47" s="5"/>
      <c r="O47" s="4"/>
      <c r="P47" s="6"/>
      <c r="Q47" s="5" t="s">
        <v>62</v>
      </c>
      <c r="R47" s="6"/>
      <c r="S47" s="4"/>
      <c r="T47" s="6"/>
      <c r="U47" s="4"/>
      <c r="V47" s="6"/>
      <c r="W47" s="4"/>
      <c r="X47" s="6"/>
      <c r="Y47" s="4"/>
      <c r="Z47" s="6"/>
      <c r="AA47" s="7"/>
      <c r="AB47" s="20"/>
      <c r="AC47" s="32"/>
      <c r="AD47" s="32"/>
      <c r="AE47" s="20"/>
      <c r="AF47" s="32"/>
      <c r="AG47" s="32"/>
      <c r="AH47" s="38"/>
    </row>
    <row r="48" spans="3:34" ht="8.25" customHeight="1" x14ac:dyDescent="0.25">
      <c r="D48" s="53" t="s">
        <v>33</v>
      </c>
      <c r="E48" s="53"/>
      <c r="F48" s="53"/>
      <c r="G48" s="53"/>
      <c r="H48" s="47">
        <v>12848958</v>
      </c>
      <c r="I48" s="48"/>
      <c r="J48" s="48"/>
      <c r="K48" s="5"/>
      <c r="L48" s="8">
        <v>12439400.25</v>
      </c>
      <c r="M48" s="9">
        <v>12717734</v>
      </c>
      <c r="N48" s="40">
        <v>8592540.4700000007</v>
      </c>
      <c r="O48" s="9">
        <v>12168287</v>
      </c>
      <c r="P48" s="8">
        <v>2549887.71</v>
      </c>
      <c r="Q48" s="40">
        <v>12615644</v>
      </c>
      <c r="R48" s="8">
        <v>10251860.220000001</v>
      </c>
      <c r="S48" s="9">
        <v>12897412</v>
      </c>
      <c r="T48" s="8">
        <v>7334634.6600000001</v>
      </c>
      <c r="U48" s="9">
        <v>12758017</v>
      </c>
      <c r="V48" s="8">
        <v>8542619.9499999993</v>
      </c>
      <c r="W48" s="9"/>
      <c r="X48" s="8"/>
      <c r="Y48" s="18"/>
      <c r="Z48" s="18"/>
      <c r="AA48" s="18"/>
      <c r="AB48" s="20"/>
      <c r="AC48" s="32"/>
      <c r="AD48" s="32"/>
      <c r="AE48" s="20"/>
      <c r="AF48" s="32"/>
      <c r="AG48" s="32"/>
      <c r="AH48" s="38"/>
    </row>
    <row r="49" spans="4:34" ht="4.5" customHeight="1" x14ac:dyDescent="0.25">
      <c r="H49" s="4"/>
      <c r="I49" s="5"/>
      <c r="J49" s="5"/>
      <c r="K49" s="5"/>
      <c r="L49" s="6"/>
      <c r="M49" s="4"/>
      <c r="N49" s="5"/>
      <c r="O49" s="4"/>
      <c r="P49" s="6"/>
      <c r="Q49" s="5"/>
      <c r="R49" s="6"/>
      <c r="S49" s="4"/>
      <c r="T49" s="6"/>
      <c r="U49" s="4"/>
      <c r="V49" s="6"/>
      <c r="W49" s="4"/>
      <c r="X49" s="6"/>
      <c r="Y49" s="7"/>
      <c r="Z49" s="7"/>
      <c r="AA49" s="7"/>
      <c r="AB49" s="20"/>
      <c r="AC49" s="32"/>
      <c r="AD49" s="32"/>
      <c r="AE49" s="20"/>
      <c r="AF49" s="32"/>
      <c r="AG49" s="32"/>
      <c r="AH49" s="38"/>
    </row>
    <row r="50" spans="4:34" ht="8.25" customHeight="1" x14ac:dyDescent="0.25">
      <c r="D50" s="53" t="s">
        <v>34</v>
      </c>
      <c r="E50" s="53"/>
      <c r="F50" s="53"/>
      <c r="G50" s="53"/>
      <c r="H50" s="47">
        <v>356157</v>
      </c>
      <c r="I50" s="48"/>
      <c r="J50" s="48"/>
      <c r="K50" s="5"/>
      <c r="L50" s="8">
        <v>330346.18</v>
      </c>
      <c r="M50" s="9">
        <v>343202</v>
      </c>
      <c r="N50" s="40">
        <v>126040.03</v>
      </c>
      <c r="O50" s="9">
        <v>331547</v>
      </c>
      <c r="P50" s="8">
        <v>232000</v>
      </c>
      <c r="Q50" s="40">
        <v>384313</v>
      </c>
      <c r="R50" s="8">
        <v>1999258.56</v>
      </c>
      <c r="S50" s="9">
        <v>355177</v>
      </c>
      <c r="T50" s="8">
        <v>1649261.45</v>
      </c>
      <c r="U50" s="9">
        <v>368035</v>
      </c>
      <c r="V50" s="8">
        <v>3047386.42</v>
      </c>
      <c r="W50" s="9"/>
      <c r="X50" s="8"/>
      <c r="Y50" s="18"/>
      <c r="Z50" s="18"/>
      <c r="AA50" s="18"/>
      <c r="AB50" s="20"/>
      <c r="AC50" s="32"/>
      <c r="AD50" s="32"/>
      <c r="AE50" s="20"/>
      <c r="AF50" s="32"/>
      <c r="AG50" s="32"/>
      <c r="AH50" s="38"/>
    </row>
    <row r="51" spans="4:34" ht="4.5" customHeight="1" x14ac:dyDescent="0.25">
      <c r="H51" s="4"/>
      <c r="I51" s="5"/>
      <c r="J51" s="5"/>
      <c r="K51" s="5"/>
      <c r="L51" s="6"/>
      <c r="M51" s="4"/>
      <c r="N51" s="5"/>
      <c r="O51" s="4"/>
      <c r="P51" s="6"/>
      <c r="Q51" s="5"/>
      <c r="R51" s="6"/>
      <c r="S51" s="4"/>
      <c r="T51" s="6"/>
      <c r="U51" s="4"/>
      <c r="V51" s="6"/>
      <c r="W51" s="4"/>
      <c r="X51" s="6"/>
      <c r="Y51" s="7"/>
      <c r="Z51" s="7"/>
      <c r="AA51" s="7"/>
      <c r="AB51" s="20"/>
      <c r="AC51" s="32"/>
      <c r="AD51" s="32"/>
      <c r="AE51" s="20"/>
      <c r="AF51" s="32"/>
      <c r="AG51" s="32"/>
      <c r="AH51" s="38"/>
    </row>
    <row r="52" spans="4:34" ht="8.25" customHeight="1" x14ac:dyDescent="0.25">
      <c r="D52" s="46" t="s">
        <v>35</v>
      </c>
      <c r="E52" s="46"/>
      <c r="F52" s="46"/>
      <c r="G52" s="46"/>
      <c r="H52" s="47">
        <v>174075</v>
      </c>
      <c r="I52" s="48"/>
      <c r="J52" s="48"/>
      <c r="K52" s="5"/>
      <c r="L52" s="8">
        <v>0</v>
      </c>
      <c r="M52" s="9">
        <v>227276</v>
      </c>
      <c r="N52" s="40">
        <v>3026440</v>
      </c>
      <c r="O52" s="9">
        <v>541229</v>
      </c>
      <c r="P52" s="8">
        <v>2577619.9300000002</v>
      </c>
      <c r="Q52" s="40">
        <v>177575</v>
      </c>
      <c r="R52" s="8">
        <v>4129666.38</v>
      </c>
      <c r="S52" s="9">
        <v>174075</v>
      </c>
      <c r="T52" s="8">
        <v>1212034.46</v>
      </c>
      <c r="U52" s="9">
        <v>189097</v>
      </c>
      <c r="V52" s="8">
        <v>3411407.53</v>
      </c>
      <c r="W52" s="9"/>
      <c r="X52" s="8"/>
      <c r="Y52" s="18"/>
      <c r="Z52" s="18"/>
      <c r="AA52" s="18"/>
      <c r="AB52" s="20"/>
      <c r="AC52" s="32"/>
      <c r="AD52" s="32"/>
      <c r="AE52" s="20"/>
      <c r="AF52" s="32"/>
      <c r="AG52" s="32"/>
      <c r="AH52" s="38"/>
    </row>
    <row r="53" spans="4:34" ht="8.25" customHeight="1" x14ac:dyDescent="0.25">
      <c r="D53" s="46"/>
      <c r="E53" s="46"/>
      <c r="F53" s="46"/>
      <c r="G53" s="46"/>
      <c r="H53" s="4"/>
      <c r="I53" s="5"/>
      <c r="J53" s="5"/>
      <c r="K53" s="5"/>
      <c r="L53" s="6"/>
      <c r="M53" s="4"/>
      <c r="N53" s="5"/>
      <c r="O53" s="4"/>
      <c r="P53" s="6"/>
      <c r="Q53" s="5"/>
      <c r="R53" s="6"/>
      <c r="S53" s="4"/>
      <c r="T53" s="6"/>
      <c r="U53" s="4"/>
      <c r="V53" s="6"/>
      <c r="W53" s="4"/>
      <c r="X53" s="6"/>
      <c r="Y53" s="7"/>
      <c r="Z53" s="7"/>
      <c r="AA53" s="7"/>
      <c r="AB53" s="20"/>
      <c r="AC53" s="32"/>
      <c r="AD53" s="32"/>
      <c r="AE53" s="20"/>
      <c r="AF53" s="32"/>
      <c r="AG53" s="32"/>
      <c r="AH53" s="38"/>
    </row>
    <row r="54" spans="4:34" ht="4.5" customHeight="1" x14ac:dyDescent="0.25">
      <c r="H54" s="4"/>
      <c r="I54" s="5"/>
      <c r="J54" s="5"/>
      <c r="K54" s="5"/>
      <c r="L54" s="6"/>
      <c r="M54" s="4"/>
      <c r="N54" s="5"/>
      <c r="O54" s="4"/>
      <c r="P54" s="6"/>
      <c r="Q54" s="5"/>
      <c r="R54" s="6"/>
      <c r="S54" s="4"/>
      <c r="T54" s="6"/>
      <c r="U54" s="4"/>
      <c r="V54" s="6"/>
      <c r="W54" s="4"/>
      <c r="X54" s="6"/>
      <c r="Y54" s="7"/>
      <c r="Z54" s="7"/>
      <c r="AA54" s="7"/>
      <c r="AB54" s="20"/>
      <c r="AC54" s="32"/>
      <c r="AD54" s="32"/>
      <c r="AE54" s="20"/>
      <c r="AF54" s="32"/>
      <c r="AG54" s="32"/>
      <c r="AH54" s="38"/>
    </row>
    <row r="55" spans="4:34" ht="8.25" customHeight="1" x14ac:dyDescent="0.25">
      <c r="D55" s="53" t="s">
        <v>36</v>
      </c>
      <c r="E55" s="53"/>
      <c r="F55" s="53"/>
      <c r="G55" s="53"/>
      <c r="H55" s="47">
        <v>2488010</v>
      </c>
      <c r="I55" s="48"/>
      <c r="J55" s="48"/>
      <c r="K55" s="5"/>
      <c r="L55" s="8">
        <v>214769.37</v>
      </c>
      <c r="M55" s="9">
        <v>872168</v>
      </c>
      <c r="N55" s="40">
        <v>1103861.74</v>
      </c>
      <c r="O55" s="9">
        <v>634451</v>
      </c>
      <c r="P55" s="8">
        <v>6778077.79</v>
      </c>
      <c r="Q55" s="40">
        <v>3206513</v>
      </c>
      <c r="R55" s="8">
        <v>706128.28</v>
      </c>
      <c r="S55" s="9">
        <v>551322</v>
      </c>
      <c r="T55" s="8">
        <v>822072.48</v>
      </c>
      <c r="U55" s="9">
        <v>685609</v>
      </c>
      <c r="V55" s="8">
        <v>3617165.17</v>
      </c>
      <c r="W55" s="9"/>
      <c r="X55" s="8"/>
      <c r="Y55" s="18"/>
      <c r="Z55" s="18"/>
      <c r="AA55" s="18"/>
      <c r="AB55" s="20"/>
      <c r="AC55" s="32"/>
      <c r="AD55" s="32"/>
      <c r="AE55" s="20"/>
      <c r="AF55" s="32"/>
      <c r="AG55" s="32"/>
      <c r="AH55" s="38"/>
    </row>
    <row r="56" spans="4:34" ht="4.5" customHeight="1" x14ac:dyDescent="0.25">
      <c r="H56" s="4"/>
      <c r="I56" s="5"/>
      <c r="J56" s="5"/>
      <c r="K56" s="5"/>
      <c r="L56" s="6"/>
      <c r="M56" s="4"/>
      <c r="N56" s="5"/>
      <c r="O56" s="4"/>
      <c r="P56" s="6"/>
      <c r="Q56" s="5"/>
      <c r="R56" s="6"/>
      <c r="S56" s="4"/>
      <c r="T56" s="6"/>
      <c r="U56" s="4"/>
      <c r="V56" s="6"/>
      <c r="W56" s="4"/>
      <c r="X56" s="6"/>
      <c r="Y56" s="7"/>
      <c r="Z56" s="7"/>
      <c r="AA56" s="7"/>
      <c r="AB56" s="20"/>
      <c r="AC56" s="32"/>
      <c r="AD56" s="32"/>
      <c r="AE56" s="20"/>
      <c r="AF56" s="32"/>
      <c r="AG56" s="32"/>
      <c r="AH56" s="38"/>
    </row>
    <row r="57" spans="4:34" ht="8.25" customHeight="1" x14ac:dyDescent="0.25">
      <c r="D57" s="46" t="s">
        <v>37</v>
      </c>
      <c r="E57" s="46"/>
      <c r="F57" s="46"/>
      <c r="G57" s="46"/>
      <c r="H57" s="47">
        <v>2649802</v>
      </c>
      <c r="I57" s="48"/>
      <c r="J57" s="48"/>
      <c r="K57" s="5"/>
      <c r="L57" s="8">
        <v>923992.16</v>
      </c>
      <c r="M57" s="9">
        <v>2517287</v>
      </c>
      <c r="N57" s="40">
        <v>1456045.57</v>
      </c>
      <c r="O57" s="9">
        <v>3061345</v>
      </c>
      <c r="P57" s="8">
        <v>1177181.8</v>
      </c>
      <c r="Q57" s="40">
        <v>2312683</v>
      </c>
      <c r="R57" s="8">
        <v>2275935.37</v>
      </c>
      <c r="S57" s="9">
        <v>1991367</v>
      </c>
      <c r="T57" s="8">
        <v>2563574.4700000002</v>
      </c>
      <c r="U57" s="9">
        <v>2958680</v>
      </c>
      <c r="V57" s="8">
        <v>3476002.81</v>
      </c>
      <c r="W57" s="9"/>
      <c r="X57" s="8"/>
      <c r="Y57" s="18"/>
      <c r="Z57" s="18"/>
      <c r="AA57" s="18"/>
      <c r="AB57" s="20"/>
      <c r="AC57" s="32"/>
      <c r="AD57" s="32"/>
      <c r="AE57" s="20"/>
      <c r="AF57" s="32"/>
      <c r="AG57" s="32"/>
      <c r="AH57" s="38"/>
    </row>
    <row r="58" spans="4:34" ht="8.25" customHeight="1" x14ac:dyDescent="0.25">
      <c r="D58" s="46"/>
      <c r="E58" s="46"/>
      <c r="F58" s="46"/>
      <c r="G58" s="46"/>
      <c r="H58" s="4"/>
      <c r="I58" s="5"/>
      <c r="J58" s="5"/>
      <c r="K58" s="5"/>
      <c r="L58" s="6"/>
      <c r="M58" s="4"/>
      <c r="N58" s="5"/>
      <c r="O58" s="4"/>
      <c r="P58" s="6"/>
      <c r="Q58" s="5"/>
      <c r="R58" s="6"/>
      <c r="S58" s="4"/>
      <c r="T58" s="6"/>
      <c r="U58" s="4"/>
      <c r="V58" s="6"/>
      <c r="W58" s="4"/>
      <c r="X58" s="6"/>
      <c r="Y58" s="7"/>
      <c r="Z58" s="7"/>
      <c r="AA58" s="7"/>
      <c r="AB58" s="20"/>
      <c r="AC58" s="32"/>
      <c r="AD58" s="32"/>
      <c r="AE58" s="21"/>
      <c r="AF58" s="32"/>
      <c r="AG58" s="32"/>
      <c r="AH58" s="38"/>
    </row>
    <row r="59" spans="4:34" ht="8.25" customHeight="1" x14ac:dyDescent="0.25">
      <c r="D59" s="53" t="s">
        <v>38</v>
      </c>
      <c r="E59" s="53"/>
      <c r="F59" s="53"/>
      <c r="G59" s="53"/>
      <c r="H59" s="47">
        <v>5027016</v>
      </c>
      <c r="I59" s="48"/>
      <c r="J59" s="48"/>
      <c r="K59" s="5"/>
      <c r="L59" s="8">
        <v>0</v>
      </c>
      <c r="M59" s="9">
        <v>5027016</v>
      </c>
      <c r="N59" s="40">
        <v>5359543.72</v>
      </c>
      <c r="O59" s="9">
        <v>5027016</v>
      </c>
      <c r="P59" s="8">
        <v>5638343.5099999998</v>
      </c>
      <c r="Q59" s="40">
        <v>5027016</v>
      </c>
      <c r="R59" s="8">
        <v>5017616.4800000004</v>
      </c>
      <c r="S59" s="9">
        <v>5027016</v>
      </c>
      <c r="T59" s="8">
        <v>10093254.529999999</v>
      </c>
      <c r="U59" s="9">
        <v>5030059</v>
      </c>
      <c r="V59" s="8">
        <v>7328110.2199999997</v>
      </c>
      <c r="W59" s="9"/>
      <c r="X59" s="8"/>
      <c r="Y59" s="18"/>
      <c r="Z59" s="18"/>
      <c r="AA59" s="18"/>
      <c r="AB59" s="20"/>
      <c r="AC59" s="32"/>
      <c r="AD59" s="32"/>
      <c r="AE59" s="20"/>
      <c r="AF59" s="32"/>
      <c r="AG59" s="32"/>
      <c r="AH59" s="38"/>
    </row>
    <row r="60" spans="4:34" ht="4.5" customHeight="1" x14ac:dyDescent="0.25">
      <c r="H60" s="4"/>
      <c r="I60" s="5"/>
      <c r="J60" s="5"/>
      <c r="K60" s="5"/>
      <c r="L60" s="6"/>
      <c r="M60" s="4"/>
      <c r="N60" s="5"/>
      <c r="O60" s="4"/>
      <c r="P60" s="6"/>
      <c r="Q60" s="5"/>
      <c r="R60" s="6"/>
      <c r="S60" s="4"/>
      <c r="T60" s="6"/>
      <c r="U60" s="4"/>
      <c r="V60" s="6"/>
      <c r="W60" s="4"/>
      <c r="X60" s="6"/>
      <c r="Y60" s="7"/>
      <c r="Z60" s="7"/>
      <c r="AA60" s="7"/>
      <c r="AB60" s="20"/>
      <c r="AC60" s="32"/>
      <c r="AD60" s="32"/>
      <c r="AE60" s="20"/>
      <c r="AF60" s="32"/>
      <c r="AG60" s="32"/>
      <c r="AH60" s="38"/>
    </row>
    <row r="61" spans="4:34" ht="8.25" customHeight="1" x14ac:dyDescent="0.25">
      <c r="D61" s="53" t="s">
        <v>39</v>
      </c>
      <c r="E61" s="53"/>
      <c r="F61" s="53"/>
      <c r="G61" s="53"/>
      <c r="H61" s="47">
        <v>0</v>
      </c>
      <c r="I61" s="48"/>
      <c r="J61" s="48"/>
      <c r="K61" s="5"/>
      <c r="L61" s="8">
        <v>56562.37</v>
      </c>
      <c r="M61" s="9">
        <v>0</v>
      </c>
      <c r="N61" s="40">
        <v>97398.080000000002</v>
      </c>
      <c r="O61" s="9">
        <v>0</v>
      </c>
      <c r="P61" s="8">
        <v>59333.58</v>
      </c>
      <c r="Q61" s="40">
        <v>0</v>
      </c>
      <c r="R61" s="8">
        <v>112667.15</v>
      </c>
      <c r="S61" s="9">
        <v>0</v>
      </c>
      <c r="T61" s="8">
        <v>241676.13</v>
      </c>
      <c r="U61" s="9">
        <v>0</v>
      </c>
      <c r="V61" s="8">
        <v>114933</v>
      </c>
      <c r="W61" s="9"/>
      <c r="X61" s="8"/>
      <c r="Y61" s="18"/>
      <c r="Z61" s="18"/>
      <c r="AA61" s="18"/>
      <c r="AB61" s="20"/>
      <c r="AC61" s="32"/>
      <c r="AD61" s="32"/>
      <c r="AE61" s="20"/>
      <c r="AF61" s="32"/>
      <c r="AG61" s="32"/>
      <c r="AH61" s="38"/>
    </row>
    <row r="62" spans="4:34" ht="4.5" customHeight="1" x14ac:dyDescent="0.25">
      <c r="H62" s="4"/>
      <c r="I62" s="5"/>
      <c r="J62" s="5"/>
      <c r="K62" s="5"/>
      <c r="L62" s="6"/>
      <c r="M62" s="4"/>
      <c r="N62" s="5"/>
      <c r="O62" s="4"/>
      <c r="P62" s="6"/>
      <c r="Q62" s="5"/>
      <c r="R62" s="6"/>
      <c r="S62" s="4"/>
      <c r="T62" s="6"/>
      <c r="U62" s="4"/>
      <c r="V62" s="6"/>
      <c r="W62" s="4"/>
      <c r="X62" s="6"/>
      <c r="Y62" s="7"/>
      <c r="Z62" s="7"/>
      <c r="AA62" s="7"/>
      <c r="AB62" s="20"/>
      <c r="AC62" s="32"/>
      <c r="AD62" s="32"/>
      <c r="AE62" s="20"/>
      <c r="AF62" s="32"/>
      <c r="AG62" s="32"/>
      <c r="AH62" s="38"/>
    </row>
    <row r="63" spans="4:34" ht="8.25" customHeight="1" x14ac:dyDescent="0.25">
      <c r="D63" s="53" t="s">
        <v>40</v>
      </c>
      <c r="E63" s="53"/>
      <c r="F63" s="53"/>
      <c r="G63" s="53"/>
      <c r="H63" s="47">
        <v>24500</v>
      </c>
      <c r="I63" s="48"/>
      <c r="J63" s="48"/>
      <c r="K63" s="5"/>
      <c r="L63" s="8">
        <v>0</v>
      </c>
      <c r="M63" s="9">
        <v>0</v>
      </c>
      <c r="N63" s="40">
        <v>1784861.56</v>
      </c>
      <c r="O63" s="9">
        <v>0</v>
      </c>
      <c r="P63" s="8">
        <v>3373904.19</v>
      </c>
      <c r="Q63" s="40">
        <v>0</v>
      </c>
      <c r="R63" s="8">
        <v>3716814.3</v>
      </c>
      <c r="S63" s="9">
        <v>0</v>
      </c>
      <c r="T63" s="8">
        <v>1288273.47</v>
      </c>
      <c r="U63" s="9">
        <v>385000</v>
      </c>
      <c r="V63" s="8">
        <v>2312029.46</v>
      </c>
      <c r="W63" s="9"/>
      <c r="X63" s="8"/>
      <c r="Y63" s="18"/>
      <c r="Z63" s="18"/>
      <c r="AA63" s="18"/>
      <c r="AB63" s="20"/>
      <c r="AC63" s="32"/>
      <c r="AD63" s="32"/>
      <c r="AE63" s="20"/>
      <c r="AF63" s="32"/>
      <c r="AG63" s="32"/>
      <c r="AH63" s="38"/>
    </row>
    <row r="64" spans="4:34" ht="4.5" customHeight="1" x14ac:dyDescent="0.25">
      <c r="H64" s="4"/>
      <c r="I64" s="5"/>
      <c r="J64" s="5"/>
      <c r="K64" s="5"/>
      <c r="L64" s="6"/>
      <c r="M64" s="4"/>
      <c r="N64" s="5"/>
      <c r="O64" s="4"/>
      <c r="P64" s="6"/>
      <c r="Q64" s="5"/>
      <c r="R64" s="6"/>
      <c r="S64" s="4"/>
      <c r="T64" s="6"/>
      <c r="U64" s="4"/>
      <c r="V64" s="6"/>
      <c r="W64" s="4"/>
      <c r="X64" s="6"/>
      <c r="Y64" s="7"/>
      <c r="Z64" s="7"/>
      <c r="AA64" s="7"/>
      <c r="AB64" s="21"/>
      <c r="AC64" s="32"/>
      <c r="AD64" s="32"/>
      <c r="AE64" s="20"/>
      <c r="AF64" s="32"/>
      <c r="AG64" s="32"/>
      <c r="AH64" s="38"/>
    </row>
    <row r="65" spans="3:34" ht="8.25" customHeight="1" x14ac:dyDescent="0.25">
      <c r="D65" s="53" t="s">
        <v>41</v>
      </c>
      <c r="E65" s="53"/>
      <c r="F65" s="53"/>
      <c r="G65" s="53"/>
      <c r="H65" s="47">
        <v>3316728</v>
      </c>
      <c r="I65" s="48"/>
      <c r="J65" s="48"/>
      <c r="K65" s="5"/>
      <c r="L65" s="8">
        <v>1893664.21</v>
      </c>
      <c r="M65" s="9">
        <v>5862975</v>
      </c>
      <c r="N65" s="40">
        <v>2132420.6800000002</v>
      </c>
      <c r="O65" s="9">
        <v>6679806</v>
      </c>
      <c r="P65" s="8">
        <v>7373022.6699999999</v>
      </c>
      <c r="Q65" s="40">
        <v>5565877</v>
      </c>
      <c r="R65" s="8">
        <v>1846174.53</v>
      </c>
      <c r="S65" s="9">
        <v>3292616</v>
      </c>
      <c r="T65" s="8">
        <v>2142055.16</v>
      </c>
      <c r="U65" s="9">
        <v>6296786</v>
      </c>
      <c r="V65" s="8">
        <v>9759181.6899999995</v>
      </c>
      <c r="W65" s="9"/>
      <c r="X65" s="8"/>
      <c r="Y65" s="18"/>
      <c r="Z65" s="18"/>
      <c r="AA65" s="18"/>
      <c r="AB65" s="20"/>
      <c r="AC65" s="32"/>
      <c r="AD65" s="32"/>
      <c r="AE65" s="20"/>
      <c r="AF65" s="32"/>
      <c r="AG65" s="32"/>
      <c r="AH65" s="38"/>
    </row>
    <row r="66" spans="3:34" ht="6" customHeight="1" x14ac:dyDescent="0.25">
      <c r="H66" s="4"/>
      <c r="I66" s="5"/>
      <c r="J66" s="5"/>
      <c r="K66" s="5"/>
      <c r="L66" s="6"/>
      <c r="M66" s="4"/>
      <c r="N66" s="5"/>
      <c r="O66" s="4"/>
      <c r="P66" s="6"/>
      <c r="Q66" s="5"/>
      <c r="R66" s="6"/>
      <c r="S66" s="4"/>
      <c r="T66" s="6"/>
      <c r="U66" s="4"/>
      <c r="V66" s="6"/>
      <c r="W66" s="4"/>
      <c r="X66" s="6"/>
      <c r="Y66" s="7"/>
      <c r="Z66" s="7"/>
      <c r="AA66" s="7"/>
      <c r="AB66" s="21"/>
      <c r="AC66" s="32"/>
      <c r="AD66" s="32"/>
      <c r="AE66" s="20"/>
      <c r="AF66" s="32"/>
      <c r="AG66" s="32"/>
      <c r="AH66" s="38"/>
    </row>
    <row r="67" spans="3:34" ht="8.25" customHeight="1" x14ac:dyDescent="0.25">
      <c r="C67" s="54" t="s">
        <v>42</v>
      </c>
      <c r="D67" s="54"/>
      <c r="E67" s="54"/>
      <c r="F67" s="54"/>
      <c r="H67" s="55">
        <f>SUM(H69:J71)</f>
        <v>52660220</v>
      </c>
      <c r="I67" s="56"/>
      <c r="J67" s="56"/>
      <c r="K67" s="5"/>
      <c r="L67" s="11">
        <f>SUM(L68:L71)</f>
        <v>50611553.189999998</v>
      </c>
      <c r="M67" s="12">
        <f t="shared" ref="M67:AH67" si="3">SUM(M69:M71)</f>
        <v>19405469</v>
      </c>
      <c r="N67" s="41">
        <f t="shared" si="3"/>
        <v>20935480.609999999</v>
      </c>
      <c r="O67" s="12">
        <f t="shared" si="3"/>
        <v>19563929</v>
      </c>
      <c r="P67" s="11">
        <f t="shared" si="3"/>
        <v>29288848.460000001</v>
      </c>
      <c r="Q67" s="41">
        <f t="shared" si="3"/>
        <v>16616199</v>
      </c>
      <c r="R67" s="11">
        <f t="shared" si="3"/>
        <v>32293327.259999998</v>
      </c>
      <c r="S67" s="12">
        <f t="shared" si="3"/>
        <v>17450360</v>
      </c>
      <c r="T67" s="11">
        <f t="shared" si="3"/>
        <v>36083355.899999999</v>
      </c>
      <c r="U67" s="12">
        <f t="shared" si="3"/>
        <v>22866938</v>
      </c>
      <c r="V67" s="11">
        <f t="shared" si="3"/>
        <v>37632393.620000005</v>
      </c>
      <c r="W67" s="12">
        <f t="shared" si="3"/>
        <v>0</v>
      </c>
      <c r="X67" s="11">
        <f t="shared" si="3"/>
        <v>0</v>
      </c>
      <c r="Y67" s="12">
        <f t="shared" si="3"/>
        <v>0</v>
      </c>
      <c r="Z67" s="11">
        <f t="shared" si="3"/>
        <v>0</v>
      </c>
      <c r="AA67" s="12">
        <f t="shared" si="3"/>
        <v>0</v>
      </c>
      <c r="AB67" s="11">
        <f t="shared" si="3"/>
        <v>0</v>
      </c>
      <c r="AC67" s="33">
        <f t="shared" si="3"/>
        <v>0</v>
      </c>
      <c r="AD67" s="34">
        <f t="shared" si="3"/>
        <v>0</v>
      </c>
      <c r="AE67" s="33">
        <f t="shared" si="3"/>
        <v>0</v>
      </c>
      <c r="AF67" s="34">
        <f t="shared" si="3"/>
        <v>0</v>
      </c>
      <c r="AG67" s="33">
        <f t="shared" si="3"/>
        <v>0</v>
      </c>
      <c r="AH67" s="34">
        <f t="shared" si="3"/>
        <v>0</v>
      </c>
    </row>
    <row r="68" spans="3:34" ht="4.5" customHeight="1" x14ac:dyDescent="0.25">
      <c r="H68" s="4"/>
      <c r="I68" s="5"/>
      <c r="J68" s="5"/>
      <c r="K68" s="5"/>
      <c r="L68" s="6"/>
      <c r="M68" s="4"/>
      <c r="N68" s="5"/>
      <c r="O68" s="4"/>
      <c r="P68" s="6"/>
      <c r="Q68" s="5"/>
      <c r="R68" s="6"/>
      <c r="S68" s="4"/>
      <c r="T68" s="6"/>
      <c r="U68" s="4"/>
      <c r="V68" s="6"/>
      <c r="W68" s="4"/>
      <c r="X68" s="6"/>
      <c r="Y68" s="4"/>
      <c r="Z68" s="6"/>
      <c r="AA68" s="7"/>
      <c r="AB68" s="21"/>
      <c r="AC68" s="32"/>
      <c r="AD68" s="32"/>
      <c r="AE68" s="20"/>
      <c r="AF68" s="32"/>
      <c r="AG68" s="32"/>
      <c r="AH68" s="38"/>
    </row>
    <row r="69" spans="3:34" ht="8.25" customHeight="1" x14ac:dyDescent="0.25">
      <c r="D69" s="53" t="s">
        <v>43</v>
      </c>
      <c r="E69" s="53"/>
      <c r="F69" s="53"/>
      <c r="G69" s="53"/>
      <c r="H69" s="47">
        <v>50660220</v>
      </c>
      <c r="I69" s="48"/>
      <c r="J69" s="48"/>
      <c r="K69" s="5"/>
      <c r="L69" s="8">
        <v>50542569.789999999</v>
      </c>
      <c r="M69" s="9">
        <v>19405469</v>
      </c>
      <c r="N69" s="40">
        <v>18535161.809999999</v>
      </c>
      <c r="O69" s="9">
        <v>19563929</v>
      </c>
      <c r="P69" s="8">
        <v>23639414.280000001</v>
      </c>
      <c r="Q69" s="40">
        <v>16556199</v>
      </c>
      <c r="R69" s="8">
        <v>19424711.579999998</v>
      </c>
      <c r="S69" s="9">
        <v>17360360</v>
      </c>
      <c r="T69" s="8">
        <v>17513401.66</v>
      </c>
      <c r="U69" s="9">
        <v>22626138</v>
      </c>
      <c r="V69" s="8">
        <v>19159232.699999999</v>
      </c>
      <c r="W69" s="9"/>
      <c r="X69" s="8"/>
      <c r="Y69" s="18"/>
      <c r="Z69" s="18"/>
      <c r="AA69" s="18"/>
      <c r="AB69" s="20"/>
      <c r="AC69" s="32"/>
      <c r="AD69" s="32"/>
      <c r="AE69" s="20"/>
      <c r="AF69" s="32"/>
      <c r="AG69" s="32"/>
      <c r="AH69" s="38"/>
    </row>
    <row r="70" spans="3:34" ht="4.5" customHeight="1" x14ac:dyDescent="0.25">
      <c r="H70" s="4"/>
      <c r="I70" s="5"/>
      <c r="J70" s="5"/>
      <c r="K70" s="5"/>
      <c r="L70" s="6"/>
      <c r="M70" s="4"/>
      <c r="N70" s="5"/>
      <c r="O70" s="4"/>
      <c r="P70" s="6"/>
      <c r="Q70" s="5"/>
      <c r="R70" s="6"/>
      <c r="S70" s="4"/>
      <c r="T70" s="6"/>
      <c r="U70" s="4"/>
      <c r="V70" s="6"/>
      <c r="W70" s="4"/>
      <c r="X70" s="6"/>
      <c r="Y70" s="7"/>
      <c r="Z70" s="7"/>
      <c r="AA70" s="7"/>
      <c r="AB70" s="20"/>
      <c r="AC70" s="32"/>
      <c r="AD70" s="32"/>
      <c r="AE70" s="20"/>
      <c r="AF70" s="32"/>
      <c r="AG70" s="32"/>
      <c r="AH70" s="38"/>
    </row>
    <row r="71" spans="3:34" ht="8.25" customHeight="1" x14ac:dyDescent="0.25">
      <c r="D71" s="53" t="s">
        <v>44</v>
      </c>
      <c r="E71" s="53"/>
      <c r="F71" s="53"/>
      <c r="G71" s="53"/>
      <c r="H71" s="47">
        <v>2000000</v>
      </c>
      <c r="I71" s="48"/>
      <c r="J71" s="48"/>
      <c r="K71" s="5"/>
      <c r="L71" s="8">
        <v>68983.399999999994</v>
      </c>
      <c r="M71" s="9">
        <v>0</v>
      </c>
      <c r="N71" s="40">
        <v>2400318.7999999998</v>
      </c>
      <c r="O71" s="9">
        <v>0</v>
      </c>
      <c r="P71" s="8">
        <v>5649434.1799999997</v>
      </c>
      <c r="Q71" s="40">
        <v>60000</v>
      </c>
      <c r="R71" s="8">
        <v>12868615.68</v>
      </c>
      <c r="S71" s="9">
        <v>90000</v>
      </c>
      <c r="T71" s="8">
        <v>18569954.239999998</v>
      </c>
      <c r="U71" s="9">
        <v>240800</v>
      </c>
      <c r="V71" s="8">
        <v>18473160.920000002</v>
      </c>
      <c r="W71" s="9"/>
      <c r="X71" s="8"/>
      <c r="Y71" s="18"/>
      <c r="Z71" s="18"/>
      <c r="AA71" s="18"/>
      <c r="AB71" s="20"/>
      <c r="AC71" s="32"/>
      <c r="AD71" s="32"/>
      <c r="AE71" s="20"/>
      <c r="AF71" s="32"/>
      <c r="AG71" s="32"/>
      <c r="AH71" s="38"/>
    </row>
    <row r="72" spans="3:34" ht="6" customHeight="1" x14ac:dyDescent="0.25">
      <c r="H72" s="4"/>
      <c r="I72" s="5"/>
      <c r="J72" s="5"/>
      <c r="K72" s="5"/>
      <c r="L72" s="6"/>
      <c r="M72" s="4"/>
      <c r="N72" s="5"/>
      <c r="O72" s="4"/>
      <c r="P72" s="6"/>
      <c r="Q72" s="5"/>
      <c r="R72" s="6"/>
      <c r="S72" s="4"/>
      <c r="T72" s="6"/>
      <c r="U72" s="4"/>
      <c r="V72" s="6"/>
      <c r="W72" s="4"/>
      <c r="X72" s="6"/>
      <c r="Y72" s="7"/>
      <c r="Z72" s="7"/>
      <c r="AA72" s="7"/>
      <c r="AB72" s="21"/>
      <c r="AC72" s="32"/>
      <c r="AD72" s="32"/>
      <c r="AE72" s="20"/>
      <c r="AF72" s="32"/>
      <c r="AG72" s="32"/>
      <c r="AH72" s="38"/>
    </row>
    <row r="73" spans="3:34" ht="8.25" customHeight="1" x14ac:dyDescent="0.25">
      <c r="C73" s="54" t="s">
        <v>45</v>
      </c>
      <c r="D73" s="54"/>
      <c r="E73" s="54"/>
      <c r="F73" s="54"/>
      <c r="H73" s="55">
        <f>SUM(H75:J89)</f>
        <v>0</v>
      </c>
      <c r="I73" s="56"/>
      <c r="J73" s="56"/>
      <c r="K73" s="5"/>
      <c r="L73" s="11">
        <f>SUM(L74:L89)</f>
        <v>0</v>
      </c>
      <c r="M73" s="12">
        <f>SUM(M75:M89)</f>
        <v>0</v>
      </c>
      <c r="N73" s="41">
        <f>SUM(N75:N90)</f>
        <v>0</v>
      </c>
      <c r="O73" s="12">
        <f>SUM(O75:O89)</f>
        <v>0</v>
      </c>
      <c r="P73" s="11">
        <f>SUM(P75:P90)</f>
        <v>2279789.44</v>
      </c>
      <c r="Q73" s="41">
        <f>SUM(Q75:Q89)</f>
        <v>0</v>
      </c>
      <c r="R73" s="11">
        <f>SUM(R75:R90)</f>
        <v>1180932.7</v>
      </c>
      <c r="S73" s="12">
        <f>SUM(S75:S89)</f>
        <v>0</v>
      </c>
      <c r="T73" s="11">
        <f>SUM(T75:T90)</f>
        <v>20075894.82</v>
      </c>
      <c r="U73" s="12">
        <f>SUM(U75:U89)</f>
        <v>0</v>
      </c>
      <c r="V73" s="11">
        <f>SUM(V75:V90)</f>
        <v>3265999.6</v>
      </c>
      <c r="W73" s="12">
        <f>SUM(W75:W89)</f>
        <v>0</v>
      </c>
      <c r="X73" s="11">
        <f>SUM(X75:X90)</f>
        <v>0</v>
      </c>
      <c r="Y73" s="12">
        <f>SUM(Y75:Y89)</f>
        <v>0</v>
      </c>
      <c r="Z73" s="11">
        <f>SUM(Z75:Z90)</f>
        <v>0</v>
      </c>
      <c r="AA73" s="12">
        <f>SUM(AA75:AA89)</f>
        <v>0</v>
      </c>
      <c r="AB73" s="11">
        <f>SUM(AB75:AB90)+0.01</f>
        <v>0.01</v>
      </c>
      <c r="AC73" s="33">
        <f>SUM(AC75:AC89)</f>
        <v>0</v>
      </c>
      <c r="AD73" s="34">
        <f>SUM(AD75:AD90)+0.01</f>
        <v>0.01</v>
      </c>
      <c r="AE73" s="33">
        <f>SUM(AE75:AE89)</f>
        <v>0</v>
      </c>
      <c r="AF73" s="34">
        <f>SUM(AF75:AF90)+0.01</f>
        <v>0.01</v>
      </c>
      <c r="AG73" s="33">
        <f>SUM(AG75:AG89)</f>
        <v>0</v>
      </c>
      <c r="AH73" s="34">
        <f>SUM(AH75:AH90)+0.01</f>
        <v>0.01</v>
      </c>
    </row>
    <row r="74" spans="3:34" ht="4.5" customHeight="1" x14ac:dyDescent="0.25">
      <c r="H74" s="4"/>
      <c r="I74" s="5"/>
      <c r="J74" s="5"/>
      <c r="K74" s="5"/>
      <c r="L74" s="6"/>
      <c r="M74" s="4"/>
      <c r="N74" s="5"/>
      <c r="O74" s="4"/>
      <c r="P74" s="6"/>
      <c r="Q74" s="5"/>
      <c r="R74" s="6"/>
      <c r="S74" s="4"/>
      <c r="T74" s="6"/>
      <c r="U74" s="4"/>
      <c r="V74" s="6"/>
      <c r="W74" s="4"/>
      <c r="X74" s="6"/>
      <c r="Y74" s="7"/>
      <c r="Z74" s="7"/>
      <c r="AA74" s="7"/>
      <c r="AB74" s="21"/>
      <c r="AC74" s="32"/>
      <c r="AD74" s="32"/>
      <c r="AE74" s="20"/>
      <c r="AF74" s="32"/>
      <c r="AG74" s="32"/>
      <c r="AH74" s="38"/>
    </row>
    <row r="75" spans="3:34" ht="8.25" customHeight="1" x14ac:dyDescent="0.25">
      <c r="D75" s="53" t="s">
        <v>46</v>
      </c>
      <c r="E75" s="53"/>
      <c r="F75" s="53"/>
      <c r="G75" s="53"/>
      <c r="H75" s="47">
        <v>0</v>
      </c>
      <c r="I75" s="48"/>
      <c r="J75" s="48"/>
      <c r="K75" s="5"/>
      <c r="L75" s="8">
        <v>0</v>
      </c>
      <c r="M75" s="9">
        <v>0</v>
      </c>
      <c r="N75" s="40">
        <v>0</v>
      </c>
      <c r="O75" s="9">
        <v>0</v>
      </c>
      <c r="P75" s="8">
        <v>367295.44</v>
      </c>
      <c r="Q75" s="40">
        <v>0</v>
      </c>
      <c r="R75" s="8">
        <v>919833.04</v>
      </c>
      <c r="S75" s="9">
        <v>0</v>
      </c>
      <c r="T75" s="8">
        <v>240850.34</v>
      </c>
      <c r="U75" s="9">
        <v>0</v>
      </c>
      <c r="V75" s="8">
        <v>240413.89</v>
      </c>
      <c r="W75" s="9"/>
      <c r="X75" s="8"/>
      <c r="Y75" s="18"/>
      <c r="Z75" s="18"/>
      <c r="AA75" s="18"/>
      <c r="AB75" s="20"/>
      <c r="AC75" s="32"/>
      <c r="AD75" s="32"/>
      <c r="AE75" s="20"/>
      <c r="AF75" s="32"/>
      <c r="AG75" s="32"/>
      <c r="AH75" s="38"/>
    </row>
    <row r="76" spans="3:34" ht="4.5" customHeight="1" x14ac:dyDescent="0.25">
      <c r="H76" s="4"/>
      <c r="I76" s="5"/>
      <c r="J76" s="5"/>
      <c r="K76" s="5"/>
      <c r="L76" s="6"/>
      <c r="M76" s="4"/>
      <c r="N76" s="5"/>
      <c r="O76" s="4"/>
      <c r="P76" s="6"/>
      <c r="Q76" s="5"/>
      <c r="R76" s="6"/>
      <c r="S76" s="4"/>
      <c r="T76" s="6"/>
      <c r="U76" s="4"/>
      <c r="V76" s="6"/>
      <c r="W76" s="4"/>
      <c r="X76" s="6"/>
      <c r="Y76" s="7"/>
      <c r="Z76" s="7"/>
      <c r="AA76" s="7"/>
      <c r="AB76" s="21"/>
      <c r="AC76" s="32"/>
      <c r="AD76" s="32"/>
      <c r="AE76" s="20"/>
      <c r="AF76" s="32"/>
      <c r="AG76" s="32"/>
      <c r="AH76" s="38"/>
    </row>
    <row r="77" spans="3:34" ht="8.25" customHeight="1" x14ac:dyDescent="0.25">
      <c r="D77" s="53" t="s">
        <v>47</v>
      </c>
      <c r="E77" s="53"/>
      <c r="F77" s="53"/>
      <c r="G77" s="53"/>
      <c r="H77" s="47">
        <v>0</v>
      </c>
      <c r="I77" s="48"/>
      <c r="J77" s="48"/>
      <c r="K77" s="5"/>
      <c r="L77" s="8">
        <v>0</v>
      </c>
      <c r="M77" s="9">
        <v>0</v>
      </c>
      <c r="N77" s="40">
        <v>0</v>
      </c>
      <c r="O77" s="9">
        <v>0</v>
      </c>
      <c r="P77" s="8">
        <v>0</v>
      </c>
      <c r="Q77" s="40">
        <v>0</v>
      </c>
      <c r="R77" s="8">
        <v>24708</v>
      </c>
      <c r="S77" s="9">
        <v>0</v>
      </c>
      <c r="T77" s="8">
        <v>0</v>
      </c>
      <c r="U77" s="9">
        <v>0</v>
      </c>
      <c r="V77" s="8">
        <v>351579.1</v>
      </c>
      <c r="W77" s="9"/>
      <c r="X77" s="8"/>
      <c r="Y77" s="18"/>
      <c r="Z77" s="18"/>
      <c r="AA77" s="18"/>
      <c r="AB77" s="35"/>
      <c r="AC77" s="32"/>
      <c r="AD77" s="32"/>
      <c r="AE77" s="20"/>
      <c r="AF77" s="32"/>
      <c r="AG77" s="32"/>
      <c r="AH77" s="38"/>
    </row>
    <row r="78" spans="3:34" ht="4.5" customHeight="1" x14ac:dyDescent="0.25">
      <c r="H78" s="4"/>
      <c r="I78" s="5"/>
      <c r="J78" s="5"/>
      <c r="K78" s="5"/>
      <c r="L78" s="6"/>
      <c r="M78" s="4"/>
      <c r="N78" s="5"/>
      <c r="O78" s="4"/>
      <c r="P78" s="6"/>
      <c r="Q78" s="5"/>
      <c r="R78" s="6"/>
      <c r="S78" s="4"/>
      <c r="T78" s="6"/>
      <c r="U78" s="4"/>
      <c r="V78" s="6"/>
      <c r="W78" s="4"/>
      <c r="X78" s="6"/>
      <c r="Y78" s="7"/>
      <c r="Z78" s="7"/>
      <c r="AA78" s="7"/>
      <c r="AB78" s="21"/>
      <c r="AC78" s="32"/>
      <c r="AD78" s="32"/>
      <c r="AE78" s="20"/>
      <c r="AF78" s="32"/>
      <c r="AG78" s="32"/>
      <c r="AH78" s="38"/>
    </row>
    <row r="79" spans="3:34" ht="8.25" customHeight="1" x14ac:dyDescent="0.25">
      <c r="D79" s="53" t="s">
        <v>48</v>
      </c>
      <c r="E79" s="53"/>
      <c r="F79" s="53"/>
      <c r="G79" s="53"/>
      <c r="H79" s="47">
        <v>0</v>
      </c>
      <c r="I79" s="48"/>
      <c r="J79" s="48"/>
      <c r="K79" s="5"/>
      <c r="L79" s="8">
        <v>0</v>
      </c>
      <c r="M79" s="9">
        <v>0</v>
      </c>
      <c r="N79" s="40">
        <v>0</v>
      </c>
      <c r="O79" s="9">
        <v>0</v>
      </c>
      <c r="P79" s="8">
        <v>1912494</v>
      </c>
      <c r="Q79" s="40">
        <v>0</v>
      </c>
      <c r="R79" s="8">
        <v>0</v>
      </c>
      <c r="S79" s="9">
        <v>0</v>
      </c>
      <c r="T79" s="8">
        <v>0</v>
      </c>
      <c r="U79" s="9">
        <v>0</v>
      </c>
      <c r="V79" s="8">
        <v>0</v>
      </c>
      <c r="W79" s="9"/>
      <c r="X79" s="8"/>
      <c r="Y79" s="18"/>
      <c r="Z79" s="18"/>
      <c r="AA79" s="18"/>
      <c r="AB79" s="35"/>
      <c r="AC79" s="32"/>
      <c r="AD79" s="32"/>
      <c r="AE79" s="20"/>
      <c r="AF79" s="32"/>
      <c r="AG79" s="32"/>
      <c r="AH79" s="38"/>
    </row>
    <row r="80" spans="3:34" ht="4.5" customHeight="1" x14ac:dyDescent="0.25">
      <c r="H80" s="4"/>
      <c r="I80" s="5"/>
      <c r="J80" s="5"/>
      <c r="K80" s="5"/>
      <c r="L80" s="6"/>
      <c r="M80" s="4"/>
      <c r="N80" s="5"/>
      <c r="O80" s="4"/>
      <c r="P80" s="6"/>
      <c r="Q80" s="5"/>
      <c r="R80" s="6"/>
      <c r="S80" s="4"/>
      <c r="T80" s="6"/>
      <c r="U80" s="4"/>
      <c r="V80" s="6"/>
      <c r="W80" s="4"/>
      <c r="X80" s="6"/>
      <c r="Y80" s="7"/>
      <c r="Z80" s="7"/>
      <c r="AA80" s="7"/>
      <c r="AB80" s="21"/>
      <c r="AC80" s="32"/>
      <c r="AD80" s="32"/>
      <c r="AE80" s="20"/>
      <c r="AF80" s="32"/>
      <c r="AG80" s="32"/>
      <c r="AH80" s="38"/>
    </row>
    <row r="81" spans="3:34" ht="8.25" customHeight="1" x14ac:dyDescent="0.25">
      <c r="D81" s="53" t="s">
        <v>49</v>
      </c>
      <c r="E81" s="53"/>
      <c r="F81" s="53"/>
      <c r="G81" s="53"/>
      <c r="H81" s="47">
        <v>0</v>
      </c>
      <c r="I81" s="48"/>
      <c r="J81" s="48"/>
      <c r="K81" s="5"/>
      <c r="L81" s="8">
        <v>0</v>
      </c>
      <c r="M81" s="9">
        <v>0</v>
      </c>
      <c r="N81" s="40">
        <v>0</v>
      </c>
      <c r="O81" s="9">
        <v>0</v>
      </c>
      <c r="P81" s="8">
        <v>0</v>
      </c>
      <c r="Q81" s="40">
        <v>0</v>
      </c>
      <c r="R81" s="8">
        <v>0</v>
      </c>
      <c r="S81" s="9">
        <v>0</v>
      </c>
      <c r="T81" s="8">
        <v>18614300.289999999</v>
      </c>
      <c r="U81" s="9">
        <v>0</v>
      </c>
      <c r="V81" s="8">
        <v>1230099.99</v>
      </c>
      <c r="W81" s="9"/>
      <c r="X81" s="8"/>
      <c r="Y81" s="18"/>
      <c r="Z81" s="18"/>
      <c r="AA81" s="18"/>
      <c r="AB81" s="32"/>
      <c r="AC81" s="32"/>
      <c r="AD81" s="32"/>
      <c r="AE81" s="20"/>
      <c r="AF81" s="32"/>
      <c r="AG81" s="32"/>
      <c r="AH81" s="38"/>
    </row>
    <row r="82" spans="3:34" ht="4.5" customHeight="1" x14ac:dyDescent="0.25">
      <c r="H82" s="4"/>
      <c r="I82" s="5"/>
      <c r="J82" s="5"/>
      <c r="K82" s="5"/>
      <c r="L82" s="6"/>
      <c r="M82" s="4"/>
      <c r="N82" s="5"/>
      <c r="O82" s="4"/>
      <c r="P82" s="6"/>
      <c r="Q82" s="5"/>
      <c r="R82" s="6"/>
      <c r="S82" s="4"/>
      <c r="T82" s="6"/>
      <c r="U82" s="4"/>
      <c r="V82" s="6"/>
      <c r="W82" s="4"/>
      <c r="X82" s="6"/>
      <c r="Y82" s="7"/>
      <c r="Z82" s="7"/>
      <c r="AA82" s="7"/>
      <c r="AB82" s="21"/>
      <c r="AC82" s="32"/>
      <c r="AD82" s="32"/>
      <c r="AE82" s="20"/>
      <c r="AF82" s="32"/>
      <c r="AG82" s="32"/>
      <c r="AH82" s="38"/>
    </row>
    <row r="83" spans="3:34" ht="8.25" customHeight="1" x14ac:dyDescent="0.25">
      <c r="D83" s="53" t="s">
        <v>50</v>
      </c>
      <c r="E83" s="53"/>
      <c r="F83" s="53"/>
      <c r="G83" s="53"/>
      <c r="H83" s="47">
        <v>0</v>
      </c>
      <c r="I83" s="48"/>
      <c r="J83" s="48"/>
      <c r="K83" s="5"/>
      <c r="L83" s="8">
        <v>0</v>
      </c>
      <c r="M83" s="9">
        <v>0</v>
      </c>
      <c r="N83" s="40">
        <v>0</v>
      </c>
      <c r="O83" s="9">
        <v>0</v>
      </c>
      <c r="P83" s="8">
        <v>0</v>
      </c>
      <c r="Q83" s="40">
        <v>0</v>
      </c>
      <c r="R83" s="8">
        <v>0</v>
      </c>
      <c r="S83" s="9">
        <v>0</v>
      </c>
      <c r="T83" s="8">
        <v>0</v>
      </c>
      <c r="U83" s="9">
        <v>0</v>
      </c>
      <c r="V83" s="8">
        <v>0</v>
      </c>
      <c r="W83" s="9"/>
      <c r="X83" s="8"/>
      <c r="Y83" s="18"/>
      <c r="Z83" s="18"/>
      <c r="AA83" s="18"/>
      <c r="AB83" s="21"/>
      <c r="AC83" s="32"/>
      <c r="AD83" s="32"/>
      <c r="AE83" s="20"/>
      <c r="AF83" s="32"/>
      <c r="AG83" s="32"/>
      <c r="AH83" s="38"/>
    </row>
    <row r="84" spans="3:34" ht="4.5" customHeight="1" x14ac:dyDescent="0.25">
      <c r="H84" s="4"/>
      <c r="I84" s="5"/>
      <c r="J84" s="5"/>
      <c r="K84" s="5"/>
      <c r="L84" s="6"/>
      <c r="M84" s="4"/>
      <c r="N84" s="5"/>
      <c r="O84" s="4"/>
      <c r="P84" s="6"/>
      <c r="Q84" s="5"/>
      <c r="R84" s="6"/>
      <c r="S84" s="4"/>
      <c r="T84" s="6"/>
      <c r="U84" s="4"/>
      <c r="V84" s="6"/>
      <c r="W84" s="4"/>
      <c r="X84" s="6"/>
      <c r="Y84" s="7"/>
      <c r="Z84" s="7"/>
      <c r="AA84" s="7"/>
      <c r="AB84" s="21"/>
      <c r="AC84" s="32"/>
      <c r="AD84" s="32"/>
      <c r="AE84" s="21"/>
      <c r="AF84" s="32"/>
      <c r="AG84" s="32"/>
      <c r="AH84" s="38"/>
    </row>
    <row r="85" spans="3:34" ht="8.25" customHeight="1" x14ac:dyDescent="0.25">
      <c r="D85" s="53" t="s">
        <v>51</v>
      </c>
      <c r="E85" s="53"/>
      <c r="F85" s="53"/>
      <c r="G85" s="53"/>
      <c r="H85" s="47">
        <v>0</v>
      </c>
      <c r="I85" s="48"/>
      <c r="J85" s="48"/>
      <c r="K85" s="5"/>
      <c r="L85" s="8">
        <v>0</v>
      </c>
      <c r="M85" s="9">
        <v>0</v>
      </c>
      <c r="N85" s="40">
        <v>0</v>
      </c>
      <c r="O85" s="9">
        <v>0</v>
      </c>
      <c r="P85" s="8">
        <v>0</v>
      </c>
      <c r="Q85" s="40">
        <v>0</v>
      </c>
      <c r="R85" s="8">
        <v>216903.66</v>
      </c>
      <c r="S85" s="9">
        <v>0</v>
      </c>
      <c r="T85" s="8">
        <v>1220744.19</v>
      </c>
      <c r="U85" s="9">
        <v>0</v>
      </c>
      <c r="V85" s="8">
        <v>1443906.62</v>
      </c>
      <c r="W85" s="9"/>
      <c r="X85" s="8"/>
      <c r="Y85" s="18"/>
      <c r="Z85" s="18"/>
      <c r="AA85" s="18"/>
      <c r="AB85" s="20"/>
      <c r="AC85" s="32"/>
      <c r="AD85" s="32"/>
      <c r="AE85" s="21"/>
      <c r="AF85" s="32"/>
      <c r="AG85" s="32"/>
      <c r="AH85" s="38"/>
    </row>
    <row r="86" spans="3:34" ht="4.5" customHeight="1" x14ac:dyDescent="0.25">
      <c r="H86" s="4"/>
      <c r="I86" s="5"/>
      <c r="J86" s="5"/>
      <c r="K86" s="5"/>
      <c r="L86" s="6"/>
      <c r="M86" s="4"/>
      <c r="N86" s="5"/>
      <c r="O86" s="4"/>
      <c r="P86" s="6"/>
      <c r="Q86" s="5"/>
      <c r="R86" s="6"/>
      <c r="S86" s="4"/>
      <c r="T86" s="6"/>
      <c r="U86" s="4"/>
      <c r="V86" s="6"/>
      <c r="W86" s="4"/>
      <c r="X86" s="6"/>
      <c r="Y86" s="7"/>
      <c r="Z86" s="7"/>
      <c r="AA86" s="7"/>
      <c r="AB86" s="21"/>
      <c r="AC86" s="32"/>
      <c r="AD86" s="32"/>
      <c r="AE86" s="21"/>
      <c r="AF86" s="32"/>
      <c r="AG86" s="32"/>
      <c r="AH86" s="38"/>
    </row>
    <row r="87" spans="3:34" ht="8.25" customHeight="1" x14ac:dyDescent="0.25">
      <c r="D87" s="53" t="s">
        <v>52</v>
      </c>
      <c r="E87" s="53"/>
      <c r="F87" s="53"/>
      <c r="G87" s="53"/>
      <c r="H87" s="47">
        <v>0</v>
      </c>
      <c r="I87" s="48"/>
      <c r="J87" s="48"/>
      <c r="K87" s="5"/>
      <c r="L87" s="8">
        <v>0</v>
      </c>
      <c r="M87" s="9">
        <v>0</v>
      </c>
      <c r="N87" s="40">
        <v>0</v>
      </c>
      <c r="O87" s="9">
        <v>0</v>
      </c>
      <c r="P87" s="8">
        <v>0</v>
      </c>
      <c r="Q87" s="40">
        <v>0</v>
      </c>
      <c r="R87" s="8">
        <v>0</v>
      </c>
      <c r="S87" s="9">
        <v>0</v>
      </c>
      <c r="T87" s="8">
        <v>0</v>
      </c>
      <c r="U87" s="9">
        <v>0</v>
      </c>
      <c r="V87" s="8">
        <v>0</v>
      </c>
      <c r="W87" s="9"/>
      <c r="X87" s="8"/>
      <c r="Y87" s="18"/>
      <c r="Z87" s="18"/>
      <c r="AA87" s="18"/>
      <c r="AB87" s="21"/>
      <c r="AC87" s="32"/>
      <c r="AD87" s="32"/>
      <c r="AE87" s="20"/>
      <c r="AF87" s="32"/>
      <c r="AG87" s="32"/>
      <c r="AH87" s="38"/>
    </row>
    <row r="88" spans="3:34" ht="4.5" customHeight="1" x14ac:dyDescent="0.25">
      <c r="H88" s="4"/>
      <c r="I88" s="5"/>
      <c r="J88" s="5"/>
      <c r="K88" s="5"/>
      <c r="L88" s="6"/>
      <c r="M88" s="4"/>
      <c r="N88" s="5"/>
      <c r="O88" s="4"/>
      <c r="P88" s="6"/>
      <c r="Q88" s="5"/>
      <c r="R88" s="6"/>
      <c r="S88" s="4"/>
      <c r="T88" s="6"/>
      <c r="U88" s="4"/>
      <c r="V88" s="6"/>
      <c r="W88" s="4"/>
      <c r="X88" s="6"/>
      <c r="Y88" s="7"/>
      <c r="Z88" s="7"/>
      <c r="AA88" s="7"/>
      <c r="AB88" s="21"/>
      <c r="AC88" s="32"/>
      <c r="AD88" s="32"/>
      <c r="AE88" s="20"/>
      <c r="AF88" s="32"/>
      <c r="AG88" s="32"/>
      <c r="AH88" s="38"/>
    </row>
    <row r="89" spans="3:34" ht="8.25" customHeight="1" x14ac:dyDescent="0.25">
      <c r="D89" s="53" t="s">
        <v>53</v>
      </c>
      <c r="E89" s="53"/>
      <c r="F89" s="53"/>
      <c r="G89" s="53"/>
      <c r="H89" s="47">
        <v>0</v>
      </c>
      <c r="I89" s="48"/>
      <c r="J89" s="48"/>
      <c r="K89" s="5"/>
      <c r="L89" s="8">
        <v>0</v>
      </c>
      <c r="M89" s="9">
        <v>0</v>
      </c>
      <c r="N89" s="40">
        <v>0</v>
      </c>
      <c r="O89" s="9">
        <v>0</v>
      </c>
      <c r="P89" s="8">
        <v>0</v>
      </c>
      <c r="Q89" s="40">
        <v>0</v>
      </c>
      <c r="R89" s="8">
        <v>19488</v>
      </c>
      <c r="S89" s="9">
        <v>0</v>
      </c>
      <c r="T89" s="8">
        <v>0</v>
      </c>
      <c r="U89" s="9">
        <v>0</v>
      </c>
      <c r="V89" s="8">
        <v>0</v>
      </c>
      <c r="W89" s="9"/>
      <c r="X89" s="8"/>
      <c r="Y89" s="18"/>
      <c r="Z89" s="18"/>
      <c r="AA89" s="18"/>
      <c r="AB89" s="21"/>
      <c r="AC89" s="32"/>
      <c r="AD89" s="32"/>
      <c r="AE89" s="20"/>
      <c r="AF89" s="32"/>
      <c r="AG89" s="32"/>
      <c r="AH89" s="38"/>
    </row>
    <row r="90" spans="3:34" ht="6" customHeight="1" x14ac:dyDescent="0.25">
      <c r="H90" s="4"/>
      <c r="I90" s="5"/>
      <c r="J90" s="5"/>
      <c r="K90" s="5"/>
      <c r="L90" s="6"/>
      <c r="M90" s="4"/>
      <c r="N90" s="5"/>
      <c r="O90" s="4"/>
      <c r="P90" s="6"/>
      <c r="Q90" s="5"/>
      <c r="R90" s="6"/>
      <c r="S90" s="4"/>
      <c r="T90" s="6"/>
      <c r="U90" s="4"/>
      <c r="V90" s="6"/>
      <c r="W90" s="4"/>
      <c r="X90" s="6"/>
      <c r="Y90" s="7"/>
      <c r="Z90" s="7"/>
      <c r="AA90" s="7"/>
      <c r="AB90" s="21"/>
      <c r="AC90" s="32"/>
      <c r="AD90" s="32"/>
      <c r="AE90" s="20"/>
      <c r="AF90" s="32"/>
      <c r="AG90" s="32"/>
      <c r="AH90" s="38"/>
    </row>
    <row r="91" spans="3:34" ht="8.25" customHeight="1" x14ac:dyDescent="0.25">
      <c r="C91" s="54" t="s">
        <v>54</v>
      </c>
      <c r="D91" s="54"/>
      <c r="E91" s="54"/>
      <c r="F91" s="54"/>
      <c r="H91" s="55">
        <f>SUM(H93:J97)</f>
        <v>19302525</v>
      </c>
      <c r="I91" s="56"/>
      <c r="J91" s="56"/>
      <c r="K91" s="5"/>
      <c r="L91" s="11">
        <f>SUM(L93:L98)</f>
        <v>9414154.0700000003</v>
      </c>
      <c r="M91" s="12">
        <f t="shared" ref="M91:AH91" si="4">SUM(M93:M97)</f>
        <v>19509899</v>
      </c>
      <c r="N91" s="41">
        <f t="shared" si="4"/>
        <v>17573930.23</v>
      </c>
      <c r="O91" s="12">
        <f t="shared" si="4"/>
        <v>19328631</v>
      </c>
      <c r="P91" s="11">
        <f t="shared" si="4"/>
        <v>31959958.460000001</v>
      </c>
      <c r="Q91" s="41">
        <f t="shared" si="4"/>
        <v>19594101</v>
      </c>
      <c r="R91" s="11">
        <f t="shared" si="4"/>
        <v>31115709.939999998</v>
      </c>
      <c r="S91" s="12">
        <f t="shared" si="4"/>
        <v>19346904</v>
      </c>
      <c r="T91" s="11">
        <f t="shared" si="4"/>
        <v>42652469.689999998</v>
      </c>
      <c r="U91" s="12">
        <f t="shared" si="4"/>
        <v>19518355</v>
      </c>
      <c r="V91" s="11">
        <f t="shared" si="4"/>
        <v>38163282.269999996</v>
      </c>
      <c r="W91" s="12">
        <f t="shared" si="4"/>
        <v>0</v>
      </c>
      <c r="X91" s="11">
        <f t="shared" si="4"/>
        <v>0</v>
      </c>
      <c r="Y91" s="12">
        <f t="shared" si="4"/>
        <v>0</v>
      </c>
      <c r="Z91" s="11">
        <f t="shared" si="4"/>
        <v>0</v>
      </c>
      <c r="AA91" s="12">
        <f t="shared" si="4"/>
        <v>0</v>
      </c>
      <c r="AB91" s="11">
        <f t="shared" si="4"/>
        <v>0</v>
      </c>
      <c r="AC91" s="33">
        <f t="shared" si="4"/>
        <v>0</v>
      </c>
      <c r="AD91" s="34">
        <f t="shared" si="4"/>
        <v>0</v>
      </c>
      <c r="AE91" s="33">
        <f t="shared" si="4"/>
        <v>0</v>
      </c>
      <c r="AF91" s="34">
        <f t="shared" si="4"/>
        <v>0</v>
      </c>
      <c r="AG91" s="33">
        <f t="shared" si="4"/>
        <v>0</v>
      </c>
      <c r="AH91" s="34">
        <f t="shared" si="4"/>
        <v>0</v>
      </c>
    </row>
    <row r="92" spans="3:34" ht="4.5" customHeight="1" x14ac:dyDescent="0.25">
      <c r="H92" s="4"/>
      <c r="I92" s="5"/>
      <c r="J92" s="5"/>
      <c r="K92" s="5"/>
      <c r="L92" s="6"/>
      <c r="M92" s="4"/>
      <c r="N92" s="5"/>
      <c r="O92" s="4"/>
      <c r="P92" s="6"/>
      <c r="Q92" s="5"/>
      <c r="R92" s="6"/>
      <c r="S92" s="4"/>
      <c r="T92" s="6"/>
      <c r="U92" s="4"/>
      <c r="V92" s="6"/>
      <c r="W92" s="4"/>
      <c r="X92" s="6"/>
      <c r="Y92" s="7"/>
      <c r="Z92" s="7"/>
      <c r="AA92" s="7"/>
      <c r="AB92" s="21"/>
      <c r="AC92" s="32"/>
      <c r="AD92" s="32"/>
      <c r="AE92" s="20"/>
      <c r="AF92" s="32"/>
      <c r="AG92" s="32"/>
      <c r="AH92" s="38"/>
    </row>
    <row r="93" spans="3:34" ht="8.25" customHeight="1" x14ac:dyDescent="0.25">
      <c r="D93" s="53" t="s">
        <v>55</v>
      </c>
      <c r="E93" s="53"/>
      <c r="F93" s="53"/>
      <c r="G93" s="53"/>
      <c r="H93" s="47">
        <v>10176782</v>
      </c>
      <c r="I93" s="48"/>
      <c r="J93" s="48"/>
      <c r="K93" s="5"/>
      <c r="L93" s="8">
        <v>0</v>
      </c>
      <c r="M93" s="9">
        <v>10176776</v>
      </c>
      <c r="N93" s="40">
        <v>8087039.6600000001</v>
      </c>
      <c r="O93" s="9">
        <v>10176776</v>
      </c>
      <c r="P93" s="8">
        <v>21989064.07</v>
      </c>
      <c r="Q93" s="40">
        <v>10176776</v>
      </c>
      <c r="R93" s="8">
        <v>20696905.18</v>
      </c>
      <c r="S93" s="9">
        <v>10176776</v>
      </c>
      <c r="T93" s="8">
        <v>30836601.379999999</v>
      </c>
      <c r="U93" s="9">
        <v>10176776</v>
      </c>
      <c r="V93" s="8">
        <v>27115258.109999999</v>
      </c>
      <c r="W93" s="9"/>
      <c r="X93" s="8"/>
      <c r="Y93" s="18"/>
      <c r="Z93" s="18"/>
      <c r="AA93" s="18"/>
      <c r="AB93" s="20"/>
      <c r="AC93" s="32"/>
      <c r="AD93" s="32"/>
      <c r="AE93" s="20"/>
      <c r="AF93" s="32"/>
      <c r="AG93" s="32"/>
      <c r="AH93" s="38"/>
    </row>
    <row r="94" spans="3:34" ht="4.5" customHeight="1" x14ac:dyDescent="0.25">
      <c r="H94" s="4"/>
      <c r="I94" s="5"/>
      <c r="J94" s="5"/>
      <c r="K94" s="5"/>
      <c r="L94" s="6"/>
      <c r="M94" s="4"/>
      <c r="N94" s="5"/>
      <c r="O94" s="4"/>
      <c r="P94" s="6"/>
      <c r="Q94" s="5"/>
      <c r="R94" s="6"/>
      <c r="S94" s="4"/>
      <c r="T94" s="6"/>
      <c r="U94" s="4"/>
      <c r="V94" s="6"/>
      <c r="W94" s="4"/>
      <c r="X94" s="6"/>
      <c r="Y94" s="7"/>
      <c r="Z94" s="7"/>
      <c r="AA94" s="7"/>
      <c r="AB94" s="21"/>
      <c r="AC94" s="32"/>
      <c r="AD94" s="32"/>
      <c r="AE94" s="20"/>
      <c r="AF94" s="32"/>
      <c r="AG94" s="32"/>
      <c r="AH94" s="38"/>
    </row>
    <row r="95" spans="3:34" ht="8.25" customHeight="1" x14ac:dyDescent="0.25">
      <c r="D95" s="53" t="s">
        <v>56</v>
      </c>
      <c r="E95" s="53"/>
      <c r="F95" s="53"/>
      <c r="G95" s="53"/>
      <c r="H95" s="47">
        <v>0</v>
      </c>
      <c r="I95" s="48"/>
      <c r="J95" s="48"/>
      <c r="K95" s="5"/>
      <c r="L95" s="8">
        <v>0</v>
      </c>
      <c r="M95" s="9">
        <v>0</v>
      </c>
      <c r="N95" s="40">
        <v>0</v>
      </c>
      <c r="O95" s="9">
        <v>0</v>
      </c>
      <c r="P95" s="8">
        <v>581850.92000000004</v>
      </c>
      <c r="Q95" s="40">
        <v>0</v>
      </c>
      <c r="R95" s="8">
        <v>1002688.22</v>
      </c>
      <c r="S95" s="9">
        <v>0</v>
      </c>
      <c r="T95" s="8">
        <v>2575712.35</v>
      </c>
      <c r="U95" s="9">
        <v>0</v>
      </c>
      <c r="V95" s="8">
        <v>1553617.52</v>
      </c>
      <c r="W95" s="9"/>
      <c r="X95" s="8"/>
      <c r="Y95" s="18"/>
      <c r="Z95" s="18"/>
      <c r="AA95" s="18"/>
      <c r="AB95" s="20"/>
      <c r="AC95" s="32"/>
      <c r="AD95" s="32"/>
      <c r="AE95" s="20"/>
      <c r="AF95" s="32"/>
      <c r="AG95" s="32"/>
      <c r="AH95" s="38"/>
    </row>
    <row r="96" spans="3:34" ht="4.5" customHeight="1" x14ac:dyDescent="0.25">
      <c r="H96" s="4"/>
      <c r="I96" s="5"/>
      <c r="J96" s="5"/>
      <c r="K96" s="5"/>
      <c r="L96" s="6"/>
      <c r="M96" s="4"/>
      <c r="N96" s="5"/>
      <c r="O96" s="4"/>
      <c r="P96" s="6"/>
      <c r="Q96" s="5"/>
      <c r="R96" s="6"/>
      <c r="S96" s="4"/>
      <c r="T96" s="6"/>
      <c r="U96" s="4"/>
      <c r="V96" s="6"/>
      <c r="W96" s="4"/>
      <c r="X96" s="6"/>
      <c r="Y96" s="7"/>
      <c r="Z96" s="7"/>
      <c r="AA96" s="7"/>
      <c r="AB96" s="21"/>
      <c r="AC96" s="32"/>
      <c r="AD96" s="32"/>
      <c r="AE96" s="20"/>
      <c r="AF96" s="32"/>
      <c r="AG96" s="32"/>
      <c r="AH96" s="38"/>
    </row>
    <row r="97" spans="3:34" ht="8.25" customHeight="1" x14ac:dyDescent="0.25">
      <c r="D97" s="53" t="s">
        <v>57</v>
      </c>
      <c r="E97" s="53"/>
      <c r="F97" s="53"/>
      <c r="G97" s="53"/>
      <c r="H97" s="47">
        <v>9125743</v>
      </c>
      <c r="I97" s="48"/>
      <c r="J97" s="48"/>
      <c r="K97" s="5"/>
      <c r="L97" s="8">
        <v>9414154.0700000003</v>
      </c>
      <c r="M97" s="9">
        <v>9333123</v>
      </c>
      <c r="N97" s="40">
        <v>9486890.5700000003</v>
      </c>
      <c r="O97" s="9">
        <v>9151855</v>
      </c>
      <c r="P97" s="8">
        <v>9389043.4700000007</v>
      </c>
      <c r="Q97" s="40">
        <v>9417325</v>
      </c>
      <c r="R97" s="8">
        <v>9416116.5399999991</v>
      </c>
      <c r="S97" s="9">
        <v>9170128</v>
      </c>
      <c r="T97" s="8">
        <v>9240155.9600000009</v>
      </c>
      <c r="U97" s="9">
        <v>9341579</v>
      </c>
      <c r="V97" s="8">
        <v>9494406.6400000006</v>
      </c>
      <c r="W97" s="9"/>
      <c r="X97" s="8"/>
      <c r="Y97" s="18"/>
      <c r="Z97" s="18"/>
      <c r="AA97" s="18"/>
      <c r="AB97" s="20"/>
      <c r="AC97" s="32"/>
      <c r="AD97" s="32"/>
      <c r="AE97" s="20"/>
      <c r="AF97" s="32"/>
      <c r="AG97" s="32"/>
      <c r="AH97" s="38"/>
    </row>
    <row r="98" spans="3:34" ht="6" customHeight="1" x14ac:dyDescent="0.25">
      <c r="H98" s="4"/>
      <c r="I98" s="5"/>
      <c r="J98" s="5"/>
      <c r="K98" s="5"/>
      <c r="L98" s="6"/>
      <c r="M98" s="4"/>
      <c r="N98" s="5"/>
      <c r="O98" s="4"/>
      <c r="P98" s="6"/>
      <c r="Q98" s="5"/>
      <c r="R98" s="6"/>
      <c r="S98" s="4"/>
      <c r="T98" s="6"/>
      <c r="U98" s="4"/>
      <c r="V98" s="6"/>
      <c r="W98" s="4"/>
      <c r="X98" s="6"/>
      <c r="Y98" s="7"/>
      <c r="Z98" s="7"/>
      <c r="AA98" s="7"/>
      <c r="AB98" s="21"/>
      <c r="AC98" s="32"/>
      <c r="AD98" s="32"/>
      <c r="AE98" s="21"/>
      <c r="AF98" s="32"/>
      <c r="AG98" s="32"/>
      <c r="AH98" s="38"/>
    </row>
    <row r="99" spans="3:34" ht="8.25" customHeight="1" x14ac:dyDescent="0.25">
      <c r="C99" s="54" t="s">
        <v>58</v>
      </c>
      <c r="D99" s="54"/>
      <c r="E99" s="54"/>
      <c r="F99" s="54"/>
      <c r="H99" s="55">
        <f>SUM(H101)</f>
        <v>26360697</v>
      </c>
      <c r="I99" s="56"/>
      <c r="J99" s="56"/>
      <c r="K99" s="5"/>
      <c r="L99" s="11">
        <f t="shared" ref="L99:AH99" si="5">SUM(L101)</f>
        <v>0</v>
      </c>
      <c r="M99" s="12">
        <f t="shared" si="5"/>
        <v>145860462</v>
      </c>
      <c r="N99" s="41">
        <f t="shared" si="5"/>
        <v>0</v>
      </c>
      <c r="O99" s="12">
        <f t="shared" si="5"/>
        <v>25860462</v>
      </c>
      <c r="P99" s="11">
        <f t="shared" si="5"/>
        <v>0</v>
      </c>
      <c r="Q99" s="41">
        <f t="shared" si="5"/>
        <v>25860462</v>
      </c>
      <c r="R99" s="11">
        <f t="shared" si="5"/>
        <v>0</v>
      </c>
      <c r="S99" s="12">
        <f t="shared" si="5"/>
        <v>25860462</v>
      </c>
      <c r="T99" s="11">
        <f t="shared" si="5"/>
        <v>0</v>
      </c>
      <c r="U99" s="12">
        <f t="shared" si="5"/>
        <v>25860462</v>
      </c>
      <c r="V99" s="11">
        <f t="shared" si="5"/>
        <v>0</v>
      </c>
      <c r="W99" s="12">
        <f t="shared" si="5"/>
        <v>0</v>
      </c>
      <c r="X99" s="11">
        <f t="shared" si="5"/>
        <v>0</v>
      </c>
      <c r="Y99" s="12">
        <v>22482142</v>
      </c>
      <c r="Z99" s="11">
        <f t="shared" si="5"/>
        <v>0</v>
      </c>
      <c r="AA99" s="12">
        <f>SUM(AA101)</f>
        <v>0</v>
      </c>
      <c r="AB99" s="11">
        <f t="shared" si="5"/>
        <v>0</v>
      </c>
      <c r="AC99" s="33">
        <f>SUM(AC101)</f>
        <v>0</v>
      </c>
      <c r="AD99" s="34">
        <f t="shared" si="5"/>
        <v>0</v>
      </c>
      <c r="AE99" s="33">
        <f>SUM(AE101)</f>
        <v>0</v>
      </c>
      <c r="AF99" s="34">
        <f t="shared" si="5"/>
        <v>0</v>
      </c>
      <c r="AG99" s="33">
        <f>SUM(AG101)</f>
        <v>0</v>
      </c>
      <c r="AH99" s="34">
        <f t="shared" si="5"/>
        <v>0</v>
      </c>
    </row>
    <row r="100" spans="3:34" ht="4.5" customHeight="1" x14ac:dyDescent="0.25">
      <c r="H100" s="4"/>
      <c r="I100" s="5"/>
      <c r="J100" s="5"/>
      <c r="K100" s="5"/>
      <c r="L100" s="6"/>
      <c r="M100" s="4"/>
      <c r="N100" s="5"/>
      <c r="O100" s="4"/>
      <c r="P100" s="6"/>
      <c r="Q100" s="5"/>
      <c r="R100" s="6"/>
      <c r="S100" s="4"/>
      <c r="T100" s="6"/>
      <c r="U100" s="4"/>
      <c r="V100" s="6"/>
      <c r="W100" s="4"/>
      <c r="X100" s="6"/>
      <c r="Y100" s="7"/>
      <c r="Z100" s="7"/>
      <c r="AA100" s="7"/>
      <c r="AB100" s="21"/>
      <c r="AC100" s="32"/>
      <c r="AD100" s="32"/>
      <c r="AE100" s="21"/>
      <c r="AF100" s="32"/>
      <c r="AG100" s="32"/>
      <c r="AH100" s="38"/>
    </row>
    <row r="101" spans="3:34" ht="11.25" customHeight="1" x14ac:dyDescent="0.25">
      <c r="D101" s="46" t="s">
        <v>59</v>
      </c>
      <c r="E101" s="46"/>
      <c r="F101" s="46"/>
      <c r="G101" s="46"/>
      <c r="H101" s="47">
        <v>26360697</v>
      </c>
      <c r="I101" s="48"/>
      <c r="J101" s="48"/>
      <c r="K101" s="5"/>
      <c r="L101" s="8">
        <v>0</v>
      </c>
      <c r="M101" s="9">
        <v>145860462</v>
      </c>
      <c r="N101" s="40">
        <v>0</v>
      </c>
      <c r="O101" s="9">
        <v>25860462</v>
      </c>
      <c r="P101" s="8">
        <v>0</v>
      </c>
      <c r="Q101" s="40">
        <v>25860462</v>
      </c>
      <c r="R101" s="8">
        <v>0</v>
      </c>
      <c r="S101" s="9">
        <v>25860462</v>
      </c>
      <c r="T101" s="8">
        <v>0</v>
      </c>
      <c r="U101" s="9">
        <v>25860462</v>
      </c>
      <c r="V101" s="8">
        <v>0</v>
      </c>
      <c r="W101" s="9"/>
      <c r="X101" s="8"/>
      <c r="Y101" s="18"/>
      <c r="Z101" s="18"/>
      <c r="AA101" s="18"/>
      <c r="AB101" s="21"/>
      <c r="AC101" s="32"/>
      <c r="AD101" s="31"/>
      <c r="AE101" s="20"/>
      <c r="AF101" s="32"/>
      <c r="AG101" s="32"/>
      <c r="AH101" s="38"/>
    </row>
    <row r="102" spans="3:34" ht="8.25" customHeight="1" x14ac:dyDescent="0.25">
      <c r="D102" s="46"/>
      <c r="E102" s="46"/>
      <c r="F102" s="46"/>
      <c r="G102" s="46"/>
      <c r="H102" s="4"/>
      <c r="I102" s="5"/>
      <c r="J102" s="5"/>
      <c r="K102" s="5"/>
      <c r="L102" s="6"/>
      <c r="M102" s="4"/>
      <c r="N102" s="5"/>
      <c r="O102" s="4"/>
      <c r="P102" s="6"/>
      <c r="Q102" s="5"/>
      <c r="R102" s="6"/>
      <c r="S102" s="4"/>
      <c r="T102" s="6"/>
      <c r="U102" s="4"/>
      <c r="V102" s="6"/>
      <c r="W102" s="4"/>
      <c r="X102" s="6"/>
      <c r="Y102" s="7"/>
      <c r="Z102" s="7"/>
      <c r="AA102" s="7"/>
      <c r="AB102" s="7"/>
      <c r="AC102" s="31"/>
      <c r="AD102" s="31"/>
      <c r="AE102" s="7"/>
      <c r="AF102" s="31"/>
      <c r="AG102" s="31"/>
      <c r="AH102" s="37"/>
    </row>
    <row r="103" spans="3:34" ht="6" customHeight="1" x14ac:dyDescent="0.25">
      <c r="H103" s="4"/>
      <c r="I103" s="5"/>
      <c r="J103" s="5"/>
      <c r="K103" s="5"/>
      <c r="L103" s="6"/>
      <c r="M103" s="4"/>
      <c r="N103" s="5"/>
      <c r="O103" s="4"/>
      <c r="P103" s="6"/>
      <c r="Q103" s="5"/>
      <c r="R103" s="6"/>
      <c r="S103" s="4"/>
      <c r="T103" s="6"/>
      <c r="U103" s="4"/>
      <c r="V103" s="6"/>
      <c r="W103" s="4"/>
      <c r="X103" s="6"/>
      <c r="Y103" s="7"/>
      <c r="Z103" s="7"/>
      <c r="AA103" s="7"/>
      <c r="AB103" s="7"/>
      <c r="AC103" s="31"/>
      <c r="AD103" s="31"/>
      <c r="AE103" s="7"/>
      <c r="AF103" s="31"/>
      <c r="AG103" s="31"/>
      <c r="AH103" s="37"/>
    </row>
    <row r="104" spans="3:34" ht="13.5" customHeight="1" thickBot="1" x14ac:dyDescent="0.3">
      <c r="C104" s="49" t="s">
        <v>60</v>
      </c>
      <c r="D104" s="49"/>
      <c r="E104" s="49"/>
      <c r="F104" s="49"/>
      <c r="H104" s="50">
        <f>+H9+H23+H46+H67+H91+H99</f>
        <v>196845304</v>
      </c>
      <c r="I104" s="51"/>
      <c r="J104" s="51"/>
      <c r="K104" s="13"/>
      <c r="L104" s="14">
        <f>+L9+L23+L46+L67+L91+L73</f>
        <v>147889266.79999998</v>
      </c>
      <c r="M104" s="22">
        <f>+M9+M23+M46+M67+M91+M99</f>
        <v>293018153</v>
      </c>
      <c r="N104" s="22">
        <f>+N9+N23+N46+N67+N73+N91</f>
        <v>137504975.87</v>
      </c>
      <c r="O104" s="14">
        <f>+O9+O23+O46+O67+O91+O99</f>
        <v>191201208</v>
      </c>
      <c r="P104" s="42">
        <f>+P9+P23+P46+P67+P73+P91+0.02</f>
        <v>190790906.45000002</v>
      </c>
      <c r="Q104" s="22">
        <f>+Q9+Q23+Q46+Q67+Q91+Q99</f>
        <v>164729976</v>
      </c>
      <c r="R104" s="22">
        <f>+R9+R23+R46+R67+R73+R91</f>
        <v>180610117.69999999</v>
      </c>
      <c r="S104" s="22">
        <f>+S9+S23+S46+S67+S91+S99</f>
        <v>169005125</v>
      </c>
      <c r="T104" s="22">
        <f>+T9+T23+T46+T67+T73+T91</f>
        <v>219612162.89999998</v>
      </c>
      <c r="U104" s="22">
        <f>+U9+U23+U46+U67+U91+U99+U73</f>
        <v>173232958</v>
      </c>
      <c r="V104" s="22">
        <f>+V9+V23+V46+V67+V73+V91</f>
        <v>221650032.11000001</v>
      </c>
      <c r="W104" s="22">
        <f>+W9+W23+W46+W67+W91+W99+W73</f>
        <v>0</v>
      </c>
      <c r="X104" s="22">
        <f>+X9+X23+X46+X67+X73+X91-0.01</f>
        <v>-0.01</v>
      </c>
      <c r="Y104" s="22">
        <f>+Y9+Y23+Y46+Y67+Y91+Y99+Y73</f>
        <v>22482142</v>
      </c>
      <c r="Z104" s="22">
        <f>+Z9+Z23+Z46+Z67+Z73+Z91-0.01</f>
        <v>-0.01</v>
      </c>
      <c r="AA104" s="22">
        <f>+AA9+AA23+AA46+AA67+AA91+AA99+AA73</f>
        <v>0</v>
      </c>
      <c r="AB104" s="22">
        <f>+AB9+AB23+AB46+AB67+AB73+AB91+0.02</f>
        <v>0.03</v>
      </c>
      <c r="AC104" s="36">
        <f>+AC9+AC23+AC46+AC67+AC91+AC99+AC73</f>
        <v>0</v>
      </c>
      <c r="AD104" s="36">
        <f>+AD9+AD23+AD46+AD67+AD73+AD91+0.13</f>
        <v>0.14000000000000001</v>
      </c>
      <c r="AE104" s="36">
        <f>+AE9+AE23+AE46+AE67+AE91+AE99+AE73</f>
        <v>0</v>
      </c>
      <c r="AF104" s="36">
        <f>+AF9+AF23+AF46+AF67+AF73+AF91+0</f>
        <v>0.01</v>
      </c>
      <c r="AG104" s="36">
        <f>+AG9+AG23+AG46+AG67+AG91+AG99+AG73</f>
        <v>0</v>
      </c>
      <c r="AH104" s="43">
        <f>+AH9+AH23+AH46+AH67+AH73+AH91+0</f>
        <v>0.01</v>
      </c>
    </row>
    <row r="105" spans="3:34" ht="9" customHeight="1" x14ac:dyDescent="0.25"/>
    <row r="106" spans="3:34" ht="14.25" customHeight="1" x14ac:dyDescent="0.25"/>
    <row r="107" spans="3:34" ht="6" customHeight="1" x14ac:dyDescent="0.25"/>
    <row r="108" spans="3:34" ht="13.5" customHeight="1" x14ac:dyDescent="0.25">
      <c r="M108" s="24"/>
    </row>
    <row r="109" spans="3:34" ht="6" customHeight="1" x14ac:dyDescent="0.25"/>
    <row r="110" spans="3:34" ht="14.25" customHeight="1" x14ac:dyDescent="0.25">
      <c r="C110" s="52"/>
      <c r="D110" s="52"/>
      <c r="E110" s="52"/>
      <c r="F110" s="52"/>
      <c r="G110" s="52"/>
      <c r="H110" s="52"/>
      <c r="I110" s="52"/>
      <c r="M110" s="25"/>
    </row>
  </sheetData>
  <mergeCells count="108">
    <mergeCell ref="D2:P2"/>
    <mergeCell ref="I4:L4"/>
    <mergeCell ref="C5:F6"/>
    <mergeCell ref="I6:L6"/>
    <mergeCell ref="M6:N6"/>
    <mergeCell ref="O6:P6"/>
    <mergeCell ref="D11:G11"/>
    <mergeCell ref="H11:J11"/>
    <mergeCell ref="D13:G13"/>
    <mergeCell ref="H13:J13"/>
    <mergeCell ref="D15:G15"/>
    <mergeCell ref="H15:J15"/>
    <mergeCell ref="AC6:AD6"/>
    <mergeCell ref="AE6:AF6"/>
    <mergeCell ref="AG6:AH6"/>
    <mergeCell ref="I7:J7"/>
    <mergeCell ref="C9:F9"/>
    <mergeCell ref="H9:J9"/>
    <mergeCell ref="Q6:R6"/>
    <mergeCell ref="S6:T6"/>
    <mergeCell ref="U6:V6"/>
    <mergeCell ref="W6:X6"/>
    <mergeCell ref="Y6:Z6"/>
    <mergeCell ref="AA6:AB6"/>
    <mergeCell ref="C23:F23"/>
    <mergeCell ref="H23:J23"/>
    <mergeCell ref="D25:G26"/>
    <mergeCell ref="H25:J25"/>
    <mergeCell ref="D28:G28"/>
    <mergeCell ref="D30:G31"/>
    <mergeCell ref="H30:J30"/>
    <mergeCell ref="D17:G17"/>
    <mergeCell ref="H17:J17"/>
    <mergeCell ref="D19:G19"/>
    <mergeCell ref="H19:J19"/>
    <mergeCell ref="D21:G21"/>
    <mergeCell ref="H21:J21"/>
    <mergeCell ref="D39:G40"/>
    <mergeCell ref="H39:J39"/>
    <mergeCell ref="D42:G42"/>
    <mergeCell ref="H42:J42"/>
    <mergeCell ref="D44:G44"/>
    <mergeCell ref="H44:J44"/>
    <mergeCell ref="D33:G33"/>
    <mergeCell ref="H33:J33"/>
    <mergeCell ref="D35:G35"/>
    <mergeCell ref="H35:J35"/>
    <mergeCell ref="D37:G37"/>
    <mergeCell ref="H37:J37"/>
    <mergeCell ref="D52:G53"/>
    <mergeCell ref="H52:J52"/>
    <mergeCell ref="D55:G55"/>
    <mergeCell ref="H55:J55"/>
    <mergeCell ref="D57:G58"/>
    <mergeCell ref="H57:J57"/>
    <mergeCell ref="C46:F46"/>
    <mergeCell ref="H46:J46"/>
    <mergeCell ref="D48:G48"/>
    <mergeCell ref="H48:J48"/>
    <mergeCell ref="D50:G50"/>
    <mergeCell ref="H50:J50"/>
    <mergeCell ref="D65:G65"/>
    <mergeCell ref="H65:J65"/>
    <mergeCell ref="C67:F67"/>
    <mergeCell ref="H67:J67"/>
    <mergeCell ref="D69:G69"/>
    <mergeCell ref="H69:J69"/>
    <mergeCell ref="D59:G59"/>
    <mergeCell ref="H59:J59"/>
    <mergeCell ref="D61:G61"/>
    <mergeCell ref="H61:J61"/>
    <mergeCell ref="D63:G63"/>
    <mergeCell ref="H63:J63"/>
    <mergeCell ref="D77:G77"/>
    <mergeCell ref="H77:J77"/>
    <mergeCell ref="D79:G79"/>
    <mergeCell ref="H79:J79"/>
    <mergeCell ref="D81:G81"/>
    <mergeCell ref="H81:J81"/>
    <mergeCell ref="D71:G71"/>
    <mergeCell ref="H71:J71"/>
    <mergeCell ref="C73:F73"/>
    <mergeCell ref="H73:J73"/>
    <mergeCell ref="D75:G75"/>
    <mergeCell ref="H75:J75"/>
    <mergeCell ref="D89:G89"/>
    <mergeCell ref="H89:J89"/>
    <mergeCell ref="C91:F91"/>
    <mergeCell ref="H91:J91"/>
    <mergeCell ref="D93:G93"/>
    <mergeCell ref="H93:J93"/>
    <mergeCell ref="D83:G83"/>
    <mergeCell ref="H83:J83"/>
    <mergeCell ref="D85:G85"/>
    <mergeCell ref="H85:J85"/>
    <mergeCell ref="D87:G87"/>
    <mergeCell ref="H87:J87"/>
    <mergeCell ref="D101:G102"/>
    <mergeCell ref="H101:J101"/>
    <mergeCell ref="C104:F104"/>
    <mergeCell ref="H104:J104"/>
    <mergeCell ref="C110:I110"/>
    <mergeCell ref="D95:G95"/>
    <mergeCell ref="H95:J95"/>
    <mergeCell ref="D97:G97"/>
    <mergeCell ref="H97:J97"/>
    <mergeCell ref="C99:F99"/>
    <mergeCell ref="H99:J99"/>
  </mergeCells>
  <pageMargins left="3.937007874015748E-2" right="3.937007874015748E-2" top="0.15748031496062992" bottom="0.15748031496062992" header="0.31496062992125984" footer="0.31496062992125984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XXIII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usuario</cp:lastModifiedBy>
  <cp:lastPrinted>2018-07-10T16:45:19Z</cp:lastPrinted>
  <dcterms:created xsi:type="dcterms:W3CDTF">2016-09-27T17:44:17Z</dcterms:created>
  <dcterms:modified xsi:type="dcterms:W3CDTF">2018-07-12T17:42:39Z</dcterms:modified>
</cp:coreProperties>
</file>